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z11383f3\共有\Groups\101総合政策課\02財政\04_★★各種調査★★\04_財政状況資料集\R06（R07実施）\R080303★【埼玉県市町村課】令和６年度財政状況資料集の作成及び提出について（依頼）\03 町→県\"/>
    </mc:Choice>
  </mc:AlternateContent>
  <xr:revisionPtr revIDLastSave="0" documentId="13_ncr:1_{8C9477F9-DA92-46F1-8AB3-748D8D68F72F}" xr6:coauthVersionLast="47" xr6:coauthVersionMax="47" xr10:uidLastSave="{00000000-0000-0000-0000-000000000000}"/>
  <bookViews>
    <workbookView xWindow="28680" yWindow="-120" windowWidth="29040" windowHeight="15720" firstSheet="5" activeTab="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W35" i="10"/>
  <c r="BW36" i="10" s="1"/>
  <c r="BW37" i="10" s="1"/>
  <c r="BW38" i="10" s="1"/>
  <c r="BW39" i="10" s="1"/>
  <c r="BE35" i="10"/>
  <c r="CO34" i="10"/>
  <c r="BW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AM35" i="10" l="1"/>
  <c r="BE34" i="10"/>
</calcChain>
</file>

<file path=xl/sharedStrings.xml><?xml version="1.0" encoding="utf-8"?>
<sst xmlns="http://schemas.openxmlformats.org/spreadsheetml/2006/main" count="1082" uniqueCount="563">
  <si>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</si>
  <si>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</si>
  <si>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</si>
  <si>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</si>
  <si>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</si>
  <si>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</si>
  <si>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</si>
  <si>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</si>
  <si>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</si>
  <si>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</si>
  <si>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</si>
  <si>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</si>
  <si>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</si>
  <si>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</si>
  <si>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</si>
  <si>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</si>
  <si>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</si>
  <si>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</si>
  <si>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</si>
  <si>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</si>
  <si>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</si>
  <si>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</si>
  <si>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</si>
  <si>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</si>
  <si>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</si>
  <si>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</si>
  <si>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</si>
  <si>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</si>
  <si>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</si>
  <si>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</si>
  <si>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</si>
  <si>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</si>
  <si>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</si>
  <si>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</si>
  <si>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</si>
  <si>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</si>
  <si>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</si>
  <si>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</si>
  <si>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</si>
  <si>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</si>
  <si>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</si>
  <si>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</si>
  <si>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</si>
  <si>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</si>
  <si>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</si>
  <si>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</si>
  <si>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</si>
  <si>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</si>
  <si>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</si>
  <si>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</si>
  <si>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</si>
  <si>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</si>
  <si>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</si>
  <si>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</si>
  <si>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</si>
  <si>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</si>
  <si>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</si>
  <si>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</si>
  <si>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</si>
  <si>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</si>
  <si>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</si>
  <si>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</si>
  <si>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</si>
  <si>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</si>
  <si>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</si>
  <si>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</si>
  <si>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</si>
  <si>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</si>
  <si>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</si>
  <si>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</si>
  <si>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</si>
  <si>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</si>
  <si>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</si>
  <si>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</si>
  <si>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</si>
  <si>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</si>
  <si>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</si>
  <si>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</si>
  <si>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</si>
  <si>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埼玉県</t>
    <phoneticPr fontId="5"/>
  </si>
  <si>
    <t>市町村類型</t>
    <phoneticPr fontId="5"/>
  </si>
  <si>
    <t>Ⅲ－１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</si>
  <si>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</si>
  <si>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</si>
  <si>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</si>
  <si>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</si>
  <si>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</si>
  <si>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</si>
  <si>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</si>
  <si>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</si>
  <si>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</si>
  <si>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</si>
  <si>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</si>
  <si>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</si>
  <si>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神川町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</si>
  <si>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</si>
  <si>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</si>
  <si>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</si>
  <si>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</si>
  <si>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</si>
  <si>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</si>
  <si>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</si>
  <si>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</si>
  <si>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</si>
  <si>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</si>
  <si>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</si>
  <si>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</si>
  <si>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</si>
  <si>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</si>
  <si>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</si>
  <si>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</si>
  <si>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</si>
  <si>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</si>
  <si>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</si>
  <si>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</si>
  <si>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</si>
  <si>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</si>
  <si>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</si>
  <si>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</si>
  <si>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</si>
  <si>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</si>
  <si>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</si>
  <si>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</si>
  <si>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</si>
  <si>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</si>
  <si>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</si>
  <si>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</si>
  <si>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</si>
  <si>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</si>
  <si>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</si>
  <si>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</si>
  <si>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</si>
  <si>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</si>
  <si>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</si>
  <si>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</si>
  <si>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</si>
  <si>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</si>
  <si>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</si>
  <si>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</si>
  <si>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</si>
  <si>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</si>
  <si>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</si>
  <si>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</si>
  <si>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</si>
  <si>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</si>
  <si>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</si>
  <si>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</si>
  <si>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</si>
  <si>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</si>
  <si>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</si>
  <si>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</si>
  <si>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</si>
  <si>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</si>
  <si>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</si>
  <si>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</si>
  <si>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</si>
  <si>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</si>
  <si>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</si>
  <si>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</si>
  <si>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</si>
  <si>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</si>
  <si>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</si>
  <si>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</si>
  <si>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</si>
  <si>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</si>
  <si>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</si>
  <si>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</si>
  <si>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</si>
  <si>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</si>
  <si>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</si>
  <si>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</si>
  <si>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</si>
  <si>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</si>
  <si>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</si>
  <si>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</si>
  <si>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</si>
  <si>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</si>
  <si>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</si>
  <si>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</si>
  <si>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</si>
  <si>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</si>
  <si>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</si>
  <si>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</si>
  <si>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</si>
  <si>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</si>
  <si>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</si>
  <si>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</si>
  <si>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</si>
  <si>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</si>
  <si>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</si>
  <si>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</si>
  <si>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</si>
  <si>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</si>
  <si>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</si>
  <si>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</si>
  <si>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</si>
  <si>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</si>
  <si>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</si>
  <si>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</si>
  <si>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</si>
  <si>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</si>
  <si>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</si>
  <si>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</si>
  <si>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</si>
  <si>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埼玉県神川町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</si>
  <si>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</si>
  <si>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</si>
  <si>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</si>
  <si>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</si>
  <si>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</si>
  <si>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</si>
  <si>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</si>
  <si>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</si>
  <si>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</si>
  <si>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</si>
  <si>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</si>
  <si>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</si>
  <si>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</si>
  <si>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</si>
  <si>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</si>
  <si>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</si>
  <si>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</si>
  <si>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</si>
  <si>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</si>
  <si>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</si>
  <si>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</si>
  <si>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</si>
  <si>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</si>
  <si>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</si>
  <si>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</si>
  <si>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</si>
  <si>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</si>
  <si>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</si>
  <si>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</si>
  <si>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</si>
  <si>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</si>
  <si>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</si>
  <si>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</si>
  <si>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</si>
  <si>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</si>
  <si>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</si>
  <si>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</si>
  <si>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</si>
  <si>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</si>
  <si>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</si>
  <si>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</si>
  <si>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</si>
  <si>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</si>
  <si>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</si>
  <si>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</si>
  <si>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</si>
  <si>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</si>
  <si>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</si>
  <si>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</si>
  <si>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</si>
  <si>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</si>
  <si>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</si>
  <si>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</si>
  <si>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</si>
  <si>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</si>
  <si>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</si>
  <si>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</si>
  <si>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</si>
  <si>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</si>
  <si>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</si>
  <si>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</si>
  <si>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</si>
  <si>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</si>
  <si>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</si>
  <si>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</si>
  <si>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</si>
  <si>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</si>
  <si>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</si>
  <si>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</si>
  <si>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</si>
  <si>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</si>
  <si>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</si>
  <si>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</si>
  <si>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</si>
  <si>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</si>
  <si>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</si>
  <si>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</si>
  <si>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</si>
  <si>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</si>
  <si>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</si>
  <si>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</si>
  <si>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</si>
  <si>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</si>
  <si>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</si>
  <si>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</si>
  <si>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</si>
  <si>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</si>
  <si>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</si>
  <si>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</si>
  <si>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</si>
  <si>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</si>
  <si>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</si>
  <si>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</si>
  <si>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</si>
  <si>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</si>
  <si>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</si>
  <si>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</si>
  <si>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</si>
  <si>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</si>
  <si>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</si>
  <si>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</si>
  <si>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</si>
  <si>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</si>
  <si>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</si>
  <si>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</si>
  <si>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</si>
  <si>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</si>
  <si>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</si>
  <si>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</si>
  <si>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</si>
  <si>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</si>
  <si>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</si>
  <si>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</si>
  <si>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</si>
  <si>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</si>
  <si>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</si>
  <si>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</si>
  <si>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</si>
  <si>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</si>
  <si>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</si>
  <si>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</si>
  <si>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</si>
  <si>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</si>
  <si>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観光施設</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</si>
  <si>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</si>
  <si>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</si>
  <si>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</si>
  <si>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</si>
  <si>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</si>
  <si>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</si>
  <si>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</si>
  <si>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</si>
  <si>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</si>
  <si>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</si>
  <si>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</si>
  <si>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</si>
  <si>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</si>
  <si>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</si>
  <si>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</si>
  <si>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</si>
  <si>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</si>
  <si>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</si>
  <si>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</si>
  <si>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</si>
  <si>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</si>
  <si>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</si>
  <si>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</si>
  <si>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</si>
  <si>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</si>
  <si>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</si>
  <si>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埼玉県神川町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</si>
  <si>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</si>
  <si>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</si>
  <si>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</si>
  <si>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</si>
  <si>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</si>
  <si>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</si>
  <si>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</si>
  <si>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</si>
  <si>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</si>
  <si>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</si>
  <si>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</si>
  <si>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</si>
  <si>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</si>
  <si>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</si>
  <si>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</si>
  <si>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</si>
  <si>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</si>
  <si>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</si>
  <si>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</si>
  <si>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</si>
  <si>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町営バス事業特別会計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</si>
  <si>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</si>
  <si>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</si>
  <si>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</si>
  <si>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</si>
  <si>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</si>
  <si>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</si>
  <si>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</si>
  <si>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</si>
  <si>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</si>
  <si>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</si>
  <si>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</si>
  <si>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</si>
  <si>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</si>
  <si>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</si>
  <si>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</si>
  <si>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</si>
  <si>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</si>
  <si>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</si>
  <si>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</si>
  <si>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観光事業特別会計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</si>
  <si>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</si>
  <si>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</si>
  <si>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</si>
  <si>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</si>
  <si>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</si>
  <si>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</si>
  <si>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</si>
  <si>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</si>
  <si>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</si>
  <si>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</si>
  <si>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</si>
  <si>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</si>
  <si>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</si>
  <si>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</si>
  <si>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</si>
  <si>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</si>
  <si>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</si>
  <si>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</si>
  <si>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</si>
  <si>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</si>
  <si>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</si>
  <si>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</si>
  <si>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</si>
  <si>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</si>
  <si>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</si>
  <si>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</si>
  <si>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</si>
  <si>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</si>
  <si>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</si>
  <si>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</si>
  <si>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</si>
  <si>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</si>
  <si>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</si>
  <si>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</si>
  <si>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</si>
  <si>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</si>
  <si>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</si>
  <si>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</si>
  <si>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</si>
  <si>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</si>
  <si>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</si>
  <si>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</si>
  <si>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</si>
  <si>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</si>
  <si>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</si>
  <si>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</si>
  <si>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</si>
  <si>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</si>
  <si>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</si>
  <si>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</si>
  <si>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</si>
  <si>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</si>
  <si>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</si>
  <si>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</si>
  <si>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</si>
  <si>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</si>
  <si>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</si>
  <si>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</si>
  <si>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</si>
  <si>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</si>
  <si>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</si>
  <si>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</si>
  <si>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</si>
  <si>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</si>
  <si>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</si>
  <si>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</si>
  <si>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</si>
  <si>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</si>
  <si>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</si>
  <si>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</si>
  <si>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</si>
  <si>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</si>
  <si>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</si>
  <si>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</si>
  <si>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</si>
  <si>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</si>
  <si>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</si>
  <si>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</si>
  <si>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</si>
  <si>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</si>
  <si>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</si>
  <si>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</si>
  <si>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</si>
  <si>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</si>
  <si>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</si>
  <si>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</si>
  <si>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</si>
  <si>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</si>
  <si>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</si>
  <si>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</si>
  <si>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</si>
  <si>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</si>
  <si>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</si>
  <si>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</si>
  <si>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</si>
  <si>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</si>
  <si>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</si>
  <si>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</si>
  <si>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</si>
  <si>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</si>
  <si>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</si>
  <si>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</si>
  <si>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</si>
  <si>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</si>
  <si>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</si>
  <si>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</si>
  <si>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</si>
  <si>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</si>
  <si>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</si>
  <si>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</si>
  <si>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</si>
  <si>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</si>
  <si>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</si>
  <si>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</si>
  <si>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</si>
  <si>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</si>
  <si>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</si>
  <si>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</si>
  <si>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</si>
  <si>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</si>
  <si>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</si>
  <si>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</si>
  <si>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</si>
  <si>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</si>
  <si>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</si>
  <si>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</si>
  <si>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</si>
  <si>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</si>
  <si>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</si>
  <si>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</si>
  <si>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</si>
  <si>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</si>
  <si>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</si>
  <si>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</si>
  <si>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</si>
  <si>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</si>
  <si>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2.87</t>
  </si>
  <si>
    <t>一般会計</t>
  </si>
  <si>
    <t>水道事業会計</t>
  </si>
  <si>
    <t>下水道事業会計</t>
  </si>
  <si>
    <t>国民健康保険特別会計</t>
  </si>
  <si>
    <t>介護保険特別会計</t>
  </si>
  <si>
    <t>後期高齢者医療特別会計</t>
  </si>
  <si>
    <t>町営バス事業特別会計</t>
  </si>
  <si>
    <t>観光事業特別会計</t>
  </si>
  <si>
    <t>その他会計（赤字）</t>
  </si>
  <si>
    <t>その他会計（黒字）</t>
  </si>
  <si>
    <t>R02</t>
    <phoneticPr fontId="5"/>
  </si>
  <si>
    <t>R03</t>
    <phoneticPr fontId="5"/>
  </si>
  <si>
    <t>R04</t>
    <phoneticPr fontId="5"/>
  </si>
  <si>
    <t>R05</t>
    <phoneticPr fontId="5"/>
  </si>
  <si>
    <t>R06</t>
    <phoneticPr fontId="5"/>
  </si>
  <si>
    <t>児玉郡市広域市町村圏組合</t>
  </si>
  <si>
    <t>埼玉県後期高齢者医療広域連合</t>
    <rPh sb="0" eb="3">
      <t>サイタマケン</t>
    </rPh>
    <rPh sb="3" eb="5">
      <t>コウキ</t>
    </rPh>
    <rPh sb="5" eb="8">
      <t>コウレイシャ</t>
    </rPh>
    <rPh sb="8" eb="10">
      <t>イリョウ</t>
    </rPh>
    <rPh sb="10" eb="12">
      <t>コウイキ</t>
    </rPh>
    <rPh sb="12" eb="14">
      <t>レンゴウ</t>
    </rPh>
    <phoneticPr fontId="8"/>
  </si>
  <si>
    <t>埼玉県市町村総合事務組合</t>
    <rPh sb="0" eb="3">
      <t>サイタマケン</t>
    </rPh>
    <rPh sb="3" eb="6">
      <t>シチョウソン</t>
    </rPh>
    <rPh sb="6" eb="8">
      <t>ソウゴウ</t>
    </rPh>
    <rPh sb="8" eb="10">
      <t>ジム</t>
    </rPh>
    <rPh sb="10" eb="12">
      <t>クミアイ</t>
    </rPh>
    <phoneticPr fontId="8"/>
  </si>
  <si>
    <t>彩の国さいたま人づくり広域連合</t>
    <rPh sb="0" eb="1">
      <t>サイ</t>
    </rPh>
    <rPh sb="2" eb="3">
      <t>クニ</t>
    </rPh>
    <rPh sb="7" eb="8">
      <t>ヒト</t>
    </rPh>
    <rPh sb="11" eb="15">
      <t>コウイキレンゴウ</t>
    </rPh>
    <phoneticPr fontId="8"/>
  </si>
  <si>
    <t>-</t>
    <phoneticPr fontId="2"/>
  </si>
  <si>
    <t>一般会計</t>
    <rPh sb="0" eb="2">
      <t>イッパン</t>
    </rPh>
    <rPh sb="2" eb="4">
      <t>カイケイ</t>
    </rPh>
    <phoneticPr fontId="2"/>
  </si>
  <si>
    <t>一般会計</t>
    <rPh sb="0" eb="2">
      <t>イッパン</t>
    </rPh>
    <rPh sb="2" eb="4">
      <t>カイケイ</t>
    </rPh>
    <phoneticPr fontId="8"/>
  </si>
  <si>
    <t>特別会計</t>
    <rPh sb="0" eb="4">
      <t>トクベツカイケイ</t>
    </rPh>
    <phoneticPr fontId="8"/>
  </si>
  <si>
    <t>交通災害特別会計</t>
    <rPh sb="0" eb="2">
      <t>コウツウ</t>
    </rPh>
    <rPh sb="2" eb="4">
      <t>サイガイ</t>
    </rPh>
    <rPh sb="4" eb="6">
      <t>トクベツ</t>
    </rPh>
    <rPh sb="6" eb="8">
      <t>カイケイ</t>
    </rPh>
    <phoneticPr fontId="8"/>
  </si>
  <si>
    <t>公共施設整備基金</t>
    <rPh sb="0" eb="2">
      <t>コウキョウ</t>
    </rPh>
    <rPh sb="2" eb="4">
      <t>シセツ</t>
    </rPh>
    <rPh sb="4" eb="6">
      <t>セイビ</t>
    </rPh>
    <rPh sb="6" eb="8">
      <t>キキン</t>
    </rPh>
    <phoneticPr fontId="5"/>
  </si>
  <si>
    <t>地域振興基金</t>
    <rPh sb="0" eb="2">
      <t>チイキ</t>
    </rPh>
    <rPh sb="2" eb="4">
      <t>シンコウ</t>
    </rPh>
    <rPh sb="4" eb="6">
      <t>キキン</t>
    </rPh>
    <phoneticPr fontId="5"/>
  </si>
  <si>
    <t>教育施設整備基金</t>
    <rPh sb="0" eb="2">
      <t>キョウイク</t>
    </rPh>
    <rPh sb="2" eb="4">
      <t>シセツ</t>
    </rPh>
    <rPh sb="4" eb="6">
      <t>セイビ</t>
    </rPh>
    <rPh sb="6" eb="8">
      <t>キキン</t>
    </rPh>
    <phoneticPr fontId="5"/>
  </si>
  <si>
    <t>消防防災施設整備基金</t>
    <rPh sb="0" eb="2">
      <t>ショウボウ</t>
    </rPh>
    <rPh sb="2" eb="4">
      <t>ボウサイ</t>
    </rPh>
    <rPh sb="4" eb="6">
      <t>シセツ</t>
    </rPh>
    <rPh sb="6" eb="8">
      <t>セイビ</t>
    </rPh>
    <rPh sb="8" eb="10">
      <t>キキン</t>
    </rPh>
    <phoneticPr fontId="5"/>
  </si>
  <si>
    <t>農業振興基金</t>
    <rPh sb="0" eb="2">
      <t>ノウギョウ</t>
    </rPh>
    <rPh sb="2" eb="4">
      <t>シンコウ</t>
    </rPh>
    <rPh sb="4" eb="6">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</si>
</sst>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94796</c:v>
                </c:pt>
                <c:pt idx="1">
                  <c:v>85942</c:v>
                </c:pt>
                <c:pt idx="2">
                  <c:v>95007</c:v>
                </c:pt>
                <c:pt idx="3">
                  <c:v>98176</c:v>
                </c:pt>
                <c:pt idx="4">
                  <c:v>119283</c:v>
                </c:pt>
              </c:numCache>
            </c:numRef>
          </c:val>
          <c:smooth val="0"/>
          <c:extLst>
            <c:ext xmlns:c16="http://schemas.microsoft.com/office/drawing/2014/chart" uri="{C3380CC4-5D6E-409C-BE32-E72D297353CC}">
              <c16:uniqueId val="{00000000-6478-4D50-AD25-E6404CE734D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106036</c:v>
                </c:pt>
                <c:pt idx="1">
                  <c:v>104627</c:v>
                </c:pt>
                <c:pt idx="2">
                  <c:v>73606</c:v>
                </c:pt>
                <c:pt idx="3">
                  <c:v>45810</c:v>
                </c:pt>
                <c:pt idx="4">
                  <c:v>45777</c:v>
                </c:pt>
              </c:numCache>
            </c:numRef>
          </c:val>
          <c:smooth val="0"/>
          <c:extLst>
            <c:ext xmlns:c16="http://schemas.microsoft.com/office/drawing/2014/chart" uri="{C3380CC4-5D6E-409C-BE32-E72D297353CC}">
              <c16:uniqueId val="{00000001-6478-4D50-AD25-E6404CE734D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5.52</c:v>
                </c:pt>
                <c:pt idx="1">
                  <c:v>9.83</c:v>
                </c:pt>
                <c:pt idx="2">
                  <c:v>9.7100000000000009</c:v>
                </c:pt>
                <c:pt idx="3">
                  <c:v>6.57</c:v>
                </c:pt>
                <c:pt idx="4">
                  <c:v>8.26</c:v>
                </c:pt>
              </c:numCache>
            </c:numRef>
          </c:val>
          <c:extLst>
            <c:ext xmlns:c16="http://schemas.microsoft.com/office/drawing/2014/chart" uri="{C3380CC4-5D6E-409C-BE32-E72D297353CC}">
              <c16:uniqueId val="{00000000-C950-4E96-A75D-22FF934BB56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31.91</c:v>
                </c:pt>
                <c:pt idx="1">
                  <c:v>30.17</c:v>
                </c:pt>
                <c:pt idx="2">
                  <c:v>32.81</c:v>
                </c:pt>
                <c:pt idx="3">
                  <c:v>32.11</c:v>
                </c:pt>
                <c:pt idx="4">
                  <c:v>31.5</c:v>
                </c:pt>
              </c:numCache>
            </c:numRef>
          </c:val>
          <c:extLst>
            <c:ext xmlns:c16="http://schemas.microsoft.com/office/drawing/2014/chart" uri="{C3380CC4-5D6E-409C-BE32-E72D297353CC}">
              <c16:uniqueId val="{00000001-C950-4E96-A75D-22FF934BB56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2.4700000000000002</c:v>
                </c:pt>
                <c:pt idx="1">
                  <c:v>4.66</c:v>
                </c:pt>
                <c:pt idx="2">
                  <c:v>0.02</c:v>
                </c:pt>
                <c:pt idx="3">
                  <c:v>-2.87</c:v>
                </c:pt>
                <c:pt idx="4">
                  <c:v>1.86</c:v>
                </c:pt>
              </c:numCache>
            </c:numRef>
          </c:val>
          <c:smooth val="0"/>
          <c:extLst>
            <c:ext xmlns:c16="http://schemas.microsoft.com/office/drawing/2014/chart" uri="{C3380CC4-5D6E-409C-BE32-E72D297353CC}">
              <c16:uniqueId val="{00000002-C950-4E96-A75D-22FF934BB56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0.12</c:v>
                </c:pt>
                <c:pt idx="2">
                  <c:v>#N/A</c:v>
                </c:pt>
                <c:pt idx="3">
                  <c:v>0.08</c:v>
                </c:pt>
                <c:pt idx="4">
                  <c:v>0</c:v>
                </c:pt>
                <c:pt idx="5">
                  <c:v>0</c:v>
                </c:pt>
                <c:pt idx="6">
                  <c:v>0</c:v>
                </c:pt>
                <c:pt idx="7">
                  <c:v>0</c:v>
                </c:pt>
                <c:pt idx="8">
                  <c:v>0</c:v>
                </c:pt>
                <c:pt idx="9">
                  <c:v>0</c:v>
                </c:pt>
              </c:numCache>
            </c:numRef>
          </c:val>
          <c:extLst>
            <c:ext xmlns:c16="http://schemas.microsoft.com/office/drawing/2014/chart" uri="{C3380CC4-5D6E-409C-BE32-E72D297353CC}">
              <c16:uniqueId val="{00000000-8013-47C5-80F7-37E0EB664F0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013-47C5-80F7-37E0EB664F0E}"/>
            </c:ext>
          </c:extLst>
        </c:ser>
        <c:ser>
          <c:idx val="2"/>
          <c:order val="2"/>
          <c:tx>
            <c:strRef>
              <c:f>データシート!$A$29</c:f>
              <c:strCache>
                <c:ptCount val="1"/>
                <c:pt idx="0">
                  <c:v>観光事業特別会計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0.02</c:v>
                </c:pt>
                <c:pt idx="2">
                  <c:v>#N/A</c:v>
                </c:pt>
                <c:pt idx="3">
                  <c:v>0.01</c:v>
                </c:pt>
                <c:pt idx="4">
                  <c:v>#N/A</c:v>
                </c:pt>
                <c:pt idx="5">
                  <c:v>0.09</c:v>
                </c:pt>
                <c:pt idx="6">
                  <c:v>#N/A</c:v>
                </c:pt>
                <c:pt idx="7">
                  <c:v>0</c:v>
                </c:pt>
                <c:pt idx="8">
                  <c:v>#N/A</c:v>
                </c:pt>
                <c:pt idx="9">
                  <c:v>0</c:v>
                </c:pt>
              </c:numCache>
            </c:numRef>
          </c:val>
          <c:extLst>
            <c:ext xmlns:c16="http://schemas.microsoft.com/office/drawing/2014/chart" uri="{C3380CC4-5D6E-409C-BE32-E72D297353CC}">
              <c16:uniqueId val="{00000002-8013-47C5-80F7-37E0EB664F0E}"/>
            </c:ext>
          </c:extLst>
        </c:ser>
        <c:ser>
          <c:idx val="3"/>
          <c:order val="3"/>
          <c:tx>
            <c:strRef>
              <c:f>データシート!$A$30</c:f>
              <c:strCache>
                <c:ptCount val="1"/>
                <c:pt idx="0">
                  <c:v>町営バス事業特別会計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0.01</c:v>
                </c:pt>
                <c:pt idx="2">
                  <c:v>#N/A</c:v>
                </c:pt>
                <c:pt idx="3">
                  <c:v>0</c:v>
                </c:pt>
                <c:pt idx="4">
                  <c:v>#N/A</c:v>
                </c:pt>
                <c:pt idx="5">
                  <c:v>0</c:v>
                </c:pt>
                <c:pt idx="6">
                  <c:v>#N/A</c:v>
                </c:pt>
                <c:pt idx="7">
                  <c:v>0</c:v>
                </c:pt>
                <c:pt idx="8">
                  <c:v>#N/A</c:v>
                </c:pt>
                <c:pt idx="9">
                  <c:v>0.01</c:v>
                </c:pt>
              </c:numCache>
            </c:numRef>
          </c:val>
          <c:extLst>
            <c:ext xmlns:c16="http://schemas.microsoft.com/office/drawing/2014/chart" uri="{C3380CC4-5D6E-409C-BE32-E72D297353CC}">
              <c16:uniqueId val="{00000003-8013-47C5-80F7-37E0EB664F0E}"/>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0.21</c:v>
                </c:pt>
                <c:pt idx="2">
                  <c:v>#N/A</c:v>
                </c:pt>
                <c:pt idx="3">
                  <c:v>0.17</c:v>
                </c:pt>
                <c:pt idx="4">
                  <c:v>#N/A</c:v>
                </c:pt>
                <c:pt idx="5">
                  <c:v>0.3</c:v>
                </c:pt>
                <c:pt idx="6">
                  <c:v>#N/A</c:v>
                </c:pt>
                <c:pt idx="7">
                  <c:v>0.15</c:v>
                </c:pt>
                <c:pt idx="8">
                  <c:v>#N/A</c:v>
                </c:pt>
                <c:pt idx="9">
                  <c:v>0.32</c:v>
                </c:pt>
              </c:numCache>
            </c:numRef>
          </c:val>
          <c:extLst>
            <c:ext xmlns:c16="http://schemas.microsoft.com/office/drawing/2014/chart" uri="{C3380CC4-5D6E-409C-BE32-E72D297353CC}">
              <c16:uniqueId val="{00000004-8013-47C5-80F7-37E0EB664F0E}"/>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2.29</c:v>
                </c:pt>
                <c:pt idx="2">
                  <c:v>#N/A</c:v>
                </c:pt>
                <c:pt idx="3">
                  <c:v>2.78</c:v>
                </c:pt>
                <c:pt idx="4">
                  <c:v>#N/A</c:v>
                </c:pt>
                <c:pt idx="5">
                  <c:v>2.17</c:v>
                </c:pt>
                <c:pt idx="6">
                  <c:v>#N/A</c:v>
                </c:pt>
                <c:pt idx="7">
                  <c:v>1.88</c:v>
                </c:pt>
                <c:pt idx="8">
                  <c:v>#N/A</c:v>
                </c:pt>
                <c:pt idx="9">
                  <c:v>0.68</c:v>
                </c:pt>
              </c:numCache>
            </c:numRef>
          </c:val>
          <c:extLst>
            <c:ext xmlns:c16="http://schemas.microsoft.com/office/drawing/2014/chart" uri="{C3380CC4-5D6E-409C-BE32-E72D297353CC}">
              <c16:uniqueId val="{00000005-8013-47C5-80F7-37E0EB664F0E}"/>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1.02</c:v>
                </c:pt>
                <c:pt idx="2">
                  <c:v>#N/A</c:v>
                </c:pt>
                <c:pt idx="3">
                  <c:v>0.97</c:v>
                </c:pt>
                <c:pt idx="4">
                  <c:v>#N/A</c:v>
                </c:pt>
                <c:pt idx="5">
                  <c:v>0.39</c:v>
                </c:pt>
                <c:pt idx="6">
                  <c:v>#N/A</c:v>
                </c:pt>
                <c:pt idx="7">
                  <c:v>0.5</c:v>
                </c:pt>
                <c:pt idx="8">
                  <c:v>#N/A</c:v>
                </c:pt>
                <c:pt idx="9">
                  <c:v>0.71</c:v>
                </c:pt>
              </c:numCache>
            </c:numRef>
          </c:val>
          <c:extLst>
            <c:ext xmlns:c16="http://schemas.microsoft.com/office/drawing/2014/chart" uri="{C3380CC4-5D6E-409C-BE32-E72D297353CC}">
              <c16:uniqueId val="{00000006-8013-47C5-80F7-37E0EB664F0E}"/>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#N/A</c:v>
                </c:pt>
                <c:pt idx="5">
                  <c:v>0.18</c:v>
                </c:pt>
                <c:pt idx="6">
                  <c:v>#N/A</c:v>
                </c:pt>
                <c:pt idx="7">
                  <c:v>0.52</c:v>
                </c:pt>
                <c:pt idx="8">
                  <c:v>#N/A</c:v>
                </c:pt>
                <c:pt idx="9">
                  <c:v>0.71</c:v>
                </c:pt>
              </c:numCache>
            </c:numRef>
          </c:val>
          <c:extLst>
            <c:ext xmlns:c16="http://schemas.microsoft.com/office/drawing/2014/chart" uri="{C3380CC4-5D6E-409C-BE32-E72D297353CC}">
              <c16:uniqueId val="{00000007-8013-47C5-80F7-37E0EB664F0E}"/>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6.4</c:v>
                </c:pt>
                <c:pt idx="2">
                  <c:v>#N/A</c:v>
                </c:pt>
                <c:pt idx="3">
                  <c:v>5.89</c:v>
                </c:pt>
                <c:pt idx="4">
                  <c:v>#N/A</c:v>
                </c:pt>
                <c:pt idx="5">
                  <c:v>4.57</c:v>
                </c:pt>
                <c:pt idx="6">
                  <c:v>#N/A</c:v>
                </c:pt>
                <c:pt idx="7">
                  <c:v>4.24</c:v>
                </c:pt>
                <c:pt idx="8">
                  <c:v>#N/A</c:v>
                </c:pt>
                <c:pt idx="9">
                  <c:v>3.6</c:v>
                </c:pt>
              </c:numCache>
            </c:numRef>
          </c:val>
          <c:extLst>
            <c:ext xmlns:c16="http://schemas.microsoft.com/office/drawing/2014/chart" uri="{C3380CC4-5D6E-409C-BE32-E72D297353CC}">
              <c16:uniqueId val="{00000008-8013-47C5-80F7-37E0EB664F0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5.51</c:v>
                </c:pt>
                <c:pt idx="2">
                  <c:v>#N/A</c:v>
                </c:pt>
                <c:pt idx="3">
                  <c:v>9.82</c:v>
                </c:pt>
                <c:pt idx="4">
                  <c:v>#N/A</c:v>
                </c:pt>
                <c:pt idx="5">
                  <c:v>9.6999999999999993</c:v>
                </c:pt>
                <c:pt idx="6">
                  <c:v>#N/A</c:v>
                </c:pt>
                <c:pt idx="7">
                  <c:v>6.56</c:v>
                </c:pt>
                <c:pt idx="8">
                  <c:v>#N/A</c:v>
                </c:pt>
                <c:pt idx="9">
                  <c:v>8.23</c:v>
                </c:pt>
              </c:numCache>
            </c:numRef>
          </c:val>
          <c:extLst>
            <c:ext xmlns:c16="http://schemas.microsoft.com/office/drawing/2014/chart" uri="{C3380CC4-5D6E-409C-BE32-E72D297353CC}">
              <c16:uniqueId val="{00000009-8013-47C5-80F7-37E0EB664F0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762</c:v>
                </c:pt>
                <c:pt idx="5">
                  <c:v>763</c:v>
                </c:pt>
                <c:pt idx="8">
                  <c:v>627</c:v>
                </c:pt>
                <c:pt idx="11">
                  <c:v>633</c:v>
                </c:pt>
                <c:pt idx="14">
                  <c:v>629</c:v>
                </c:pt>
              </c:numCache>
            </c:numRef>
          </c:val>
          <c:extLst>
            <c:ext xmlns:c16="http://schemas.microsoft.com/office/drawing/2014/chart" uri="{C3380CC4-5D6E-409C-BE32-E72D297353CC}">
              <c16:uniqueId val="{00000000-0619-4817-993E-E2D603502C8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619-4817-993E-E2D603502C8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17</c:v>
                </c:pt>
                <c:pt idx="3">
                  <c:v>12</c:v>
                </c:pt>
                <c:pt idx="6">
                  <c:v>8</c:v>
                </c:pt>
                <c:pt idx="9">
                  <c:v>7</c:v>
                </c:pt>
                <c:pt idx="12">
                  <c:v>5</c:v>
                </c:pt>
              </c:numCache>
            </c:numRef>
          </c:val>
          <c:extLst>
            <c:ext xmlns:c16="http://schemas.microsoft.com/office/drawing/2014/chart" uri="{C3380CC4-5D6E-409C-BE32-E72D297353CC}">
              <c16:uniqueId val="{00000002-0619-4817-993E-E2D603502C8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53</c:v>
                </c:pt>
                <c:pt idx="3">
                  <c:v>53</c:v>
                </c:pt>
                <c:pt idx="6">
                  <c:v>50</c:v>
                </c:pt>
                <c:pt idx="9">
                  <c:v>48</c:v>
                </c:pt>
                <c:pt idx="12">
                  <c:v>50</c:v>
                </c:pt>
              </c:numCache>
            </c:numRef>
          </c:val>
          <c:extLst>
            <c:ext xmlns:c16="http://schemas.microsoft.com/office/drawing/2014/chart" uri="{C3380CC4-5D6E-409C-BE32-E72D297353CC}">
              <c16:uniqueId val="{00000003-0619-4817-993E-E2D603502C8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98</c:v>
                </c:pt>
                <c:pt idx="3">
                  <c:v>98</c:v>
                </c:pt>
                <c:pt idx="6">
                  <c:v>76</c:v>
                </c:pt>
                <c:pt idx="9">
                  <c:v>82</c:v>
                </c:pt>
                <c:pt idx="12">
                  <c:v>79</c:v>
                </c:pt>
              </c:numCache>
            </c:numRef>
          </c:val>
          <c:extLst>
            <c:ext xmlns:c16="http://schemas.microsoft.com/office/drawing/2014/chart" uri="{C3380CC4-5D6E-409C-BE32-E72D297353CC}">
              <c16:uniqueId val="{00000004-0619-4817-993E-E2D603502C8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619-4817-993E-E2D603502C8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619-4817-993E-E2D603502C8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846</c:v>
                </c:pt>
                <c:pt idx="3">
                  <c:v>987</c:v>
                </c:pt>
                <c:pt idx="6">
                  <c:v>756</c:v>
                </c:pt>
                <c:pt idx="9">
                  <c:v>676</c:v>
                </c:pt>
                <c:pt idx="12">
                  <c:v>637</c:v>
                </c:pt>
              </c:numCache>
            </c:numRef>
          </c:val>
          <c:extLst>
            <c:ext xmlns:c16="http://schemas.microsoft.com/office/drawing/2014/chart" uri="{C3380CC4-5D6E-409C-BE32-E72D297353CC}">
              <c16:uniqueId val="{00000007-0619-4817-993E-E2D603502C8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252</c:v>
                </c:pt>
                <c:pt idx="2">
                  <c:v>#N/A</c:v>
                </c:pt>
                <c:pt idx="3">
                  <c:v>#N/A</c:v>
                </c:pt>
                <c:pt idx="4">
                  <c:v>387</c:v>
                </c:pt>
                <c:pt idx="5">
                  <c:v>#N/A</c:v>
                </c:pt>
                <c:pt idx="6">
                  <c:v>#N/A</c:v>
                </c:pt>
                <c:pt idx="7">
                  <c:v>263</c:v>
                </c:pt>
                <c:pt idx="8">
                  <c:v>#N/A</c:v>
                </c:pt>
                <c:pt idx="9">
                  <c:v>#N/A</c:v>
                </c:pt>
                <c:pt idx="10">
                  <c:v>180</c:v>
                </c:pt>
                <c:pt idx="11">
                  <c:v>#N/A</c:v>
                </c:pt>
                <c:pt idx="12">
                  <c:v>#N/A</c:v>
                </c:pt>
                <c:pt idx="13">
                  <c:v>142</c:v>
                </c:pt>
                <c:pt idx="14">
                  <c:v>#N/A</c:v>
                </c:pt>
              </c:numCache>
            </c:numRef>
          </c:val>
          <c:smooth val="0"/>
          <c:extLst>
            <c:ext xmlns:c16="http://schemas.microsoft.com/office/drawing/2014/chart" uri="{C3380CC4-5D6E-409C-BE32-E72D297353CC}">
              <c16:uniqueId val="{00000008-0619-4817-993E-E2D603502C8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7457</c:v>
                </c:pt>
                <c:pt idx="5">
                  <c:v>7305</c:v>
                </c:pt>
                <c:pt idx="8">
                  <c:v>6924</c:v>
                </c:pt>
                <c:pt idx="11">
                  <c:v>6464</c:v>
                </c:pt>
                <c:pt idx="14">
                  <c:v>5934</c:v>
                </c:pt>
              </c:numCache>
            </c:numRef>
          </c:val>
          <c:extLst>
            <c:ext xmlns:c16="http://schemas.microsoft.com/office/drawing/2014/chart" uri="{C3380CC4-5D6E-409C-BE32-E72D297353CC}">
              <c16:uniqueId val="{00000000-7E2C-41D4-B39E-38CA85D491F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31</c:v>
                </c:pt>
                <c:pt idx="5">
                  <c:v>21</c:v>
                </c:pt>
                <c:pt idx="8">
                  <c:v>16</c:v>
                </c:pt>
                <c:pt idx="11">
                  <c:v>7</c:v>
                </c:pt>
                <c:pt idx="14">
                  <c:v>2</c:v>
                </c:pt>
              </c:numCache>
            </c:numRef>
          </c:val>
          <c:extLst>
            <c:ext xmlns:c16="http://schemas.microsoft.com/office/drawing/2014/chart" uri="{C3380CC4-5D6E-409C-BE32-E72D297353CC}">
              <c16:uniqueId val="{00000001-7E2C-41D4-B39E-38CA85D491F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2107</c:v>
                </c:pt>
                <c:pt idx="5">
                  <c:v>2081</c:v>
                </c:pt>
                <c:pt idx="8">
                  <c:v>2084</c:v>
                </c:pt>
                <c:pt idx="11">
                  <c:v>2079</c:v>
                </c:pt>
                <c:pt idx="14">
                  <c:v>2096</c:v>
                </c:pt>
              </c:numCache>
            </c:numRef>
          </c:val>
          <c:extLst>
            <c:ext xmlns:c16="http://schemas.microsoft.com/office/drawing/2014/chart" uri="{C3380CC4-5D6E-409C-BE32-E72D297353CC}">
              <c16:uniqueId val="{00000002-7E2C-41D4-B39E-38CA85D491F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E2C-41D4-B39E-38CA85D491F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E2C-41D4-B39E-38CA85D491F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E2C-41D4-B39E-38CA85D491F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1530</c:v>
                </c:pt>
                <c:pt idx="3">
                  <c:v>1502</c:v>
                </c:pt>
                <c:pt idx="6">
                  <c:v>1501</c:v>
                </c:pt>
                <c:pt idx="9">
                  <c:v>1516</c:v>
                </c:pt>
                <c:pt idx="12">
                  <c:v>1509</c:v>
                </c:pt>
              </c:numCache>
            </c:numRef>
          </c:val>
          <c:extLst>
            <c:ext xmlns:c16="http://schemas.microsoft.com/office/drawing/2014/chart" uri="{C3380CC4-5D6E-409C-BE32-E72D297353CC}">
              <c16:uniqueId val="{00000006-7E2C-41D4-B39E-38CA85D491F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193</c:v>
                </c:pt>
                <c:pt idx="3">
                  <c:v>186</c:v>
                </c:pt>
                <c:pt idx="6">
                  <c:v>138</c:v>
                </c:pt>
                <c:pt idx="9">
                  <c:v>124</c:v>
                </c:pt>
                <c:pt idx="12">
                  <c:v>82</c:v>
                </c:pt>
              </c:numCache>
            </c:numRef>
          </c:val>
          <c:extLst>
            <c:ext xmlns:c16="http://schemas.microsoft.com/office/drawing/2014/chart" uri="{C3380CC4-5D6E-409C-BE32-E72D297353CC}">
              <c16:uniqueId val="{00000007-7E2C-41D4-B39E-38CA85D491F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1330</c:v>
                </c:pt>
                <c:pt idx="3">
                  <c:v>1270</c:v>
                </c:pt>
                <c:pt idx="6">
                  <c:v>1101</c:v>
                </c:pt>
                <c:pt idx="9">
                  <c:v>955</c:v>
                </c:pt>
                <c:pt idx="12">
                  <c:v>801</c:v>
                </c:pt>
              </c:numCache>
            </c:numRef>
          </c:val>
          <c:extLst>
            <c:ext xmlns:c16="http://schemas.microsoft.com/office/drawing/2014/chart" uri="{C3380CC4-5D6E-409C-BE32-E72D297353CC}">
              <c16:uniqueId val="{00000008-7E2C-41D4-B39E-38CA85D491F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33</c:v>
                </c:pt>
                <c:pt idx="3">
                  <c:v>23</c:v>
                </c:pt>
                <c:pt idx="6">
                  <c:v>15</c:v>
                </c:pt>
                <c:pt idx="9">
                  <c:v>8</c:v>
                </c:pt>
                <c:pt idx="12">
                  <c:v>4</c:v>
                </c:pt>
              </c:numCache>
            </c:numRef>
          </c:val>
          <c:extLst>
            <c:ext xmlns:c16="http://schemas.microsoft.com/office/drawing/2014/chart" uri="{C3380CC4-5D6E-409C-BE32-E72D297353CC}">
              <c16:uniqueId val="{00000009-7E2C-41D4-B39E-38CA85D491F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6297</c:v>
                </c:pt>
                <c:pt idx="3">
                  <c:v>6080</c:v>
                </c:pt>
                <c:pt idx="6">
                  <c:v>5633</c:v>
                </c:pt>
                <c:pt idx="9">
                  <c:v>5152</c:v>
                </c:pt>
                <c:pt idx="12">
                  <c:v>4711</c:v>
                </c:pt>
              </c:numCache>
            </c:numRef>
          </c:val>
          <c:extLst>
            <c:ext xmlns:c16="http://schemas.microsoft.com/office/drawing/2014/chart" uri="{C3380CC4-5D6E-409C-BE32-E72D297353CC}">
              <c16:uniqueId val="{0000000A-7E2C-41D4-B39E-38CA85D491F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E2C-41D4-B39E-38CA85D491F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1384</c:v>
                </c:pt>
                <c:pt idx="1">
                  <c:v>1386</c:v>
                </c:pt>
                <c:pt idx="2">
                  <c:v>1388</c:v>
                </c:pt>
              </c:numCache>
            </c:numRef>
          </c:val>
          <c:extLst>
            <c:ext xmlns:c16="http://schemas.microsoft.com/office/drawing/2014/chart" uri="{C3380CC4-5D6E-409C-BE32-E72D297353CC}">
              <c16:uniqueId val="{00000000-B115-4515-BEED-5C3F70CB655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139</c:v>
                </c:pt>
                <c:pt idx="1">
                  <c:v>139</c:v>
                </c:pt>
                <c:pt idx="2">
                  <c:v>139</c:v>
                </c:pt>
              </c:numCache>
            </c:numRef>
          </c:val>
          <c:extLst>
            <c:ext xmlns:c16="http://schemas.microsoft.com/office/drawing/2014/chart" uri="{C3380CC4-5D6E-409C-BE32-E72D297353CC}">
              <c16:uniqueId val="{00000001-B115-4515-BEED-5C3F70CB655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3441</c:v>
                </c:pt>
                <c:pt idx="1">
                  <c:v>3801</c:v>
                </c:pt>
                <c:pt idx="2">
                  <c:v>3872</c:v>
                </c:pt>
              </c:numCache>
            </c:numRef>
          </c:val>
          <c:extLst>
            <c:ext xmlns:c16="http://schemas.microsoft.com/office/drawing/2014/chart" uri="{C3380CC4-5D6E-409C-BE32-E72D297353CC}">
              <c16:uniqueId val="{00000002-B115-4515-BEED-5C3F70CB655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埼玉県神川町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元利償還金は、平成</a:t>
          </a:r>
          <a:r>
            <a:rPr kumimoji="1" lang="en-US" altLang="ja-JP" sz="1400">
              <a:latin typeface="ＭＳ ゴシック" pitchFamily="49" charset="-128"/>
              <a:ea typeface="ＭＳ ゴシック" pitchFamily="49" charset="-128"/>
            </a:rPr>
            <a:t>15</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年度臨時財政対策債償還金の償還が終了したことによる減により、前年度比</a:t>
          </a:r>
          <a:r>
            <a:rPr kumimoji="1" lang="en-US" altLang="ja-JP" sz="1400">
              <a:latin typeface="ＭＳ ゴシック" pitchFamily="49" charset="-128"/>
              <a:ea typeface="ＭＳ ゴシック" pitchFamily="49" charset="-128"/>
            </a:rPr>
            <a:t>39</a:t>
          </a:r>
          <a:r>
            <a:rPr kumimoji="1" lang="ja-JP" altLang="en-US" sz="1400">
              <a:latin typeface="ＭＳ ゴシック" pitchFamily="49" charset="-128"/>
              <a:ea typeface="ＭＳ ゴシック" pitchFamily="49" charset="-128"/>
            </a:rPr>
            <a:t>百万円の減額となった。</a:t>
          </a:r>
        </a:p>
        <a:p>
          <a:endParaRPr kumimoji="1" lang="ja-JP" altLang="en-US"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今後も施設整備事業への地方債の活用を計画しており、元利償還金が増加する見込みとなるため、実質公債費比率の上昇が想定される。</a:t>
          </a:r>
        </a:p>
        <a:p>
          <a:r>
            <a:rPr kumimoji="1" lang="ja-JP" altLang="en-US" sz="1400">
              <a:latin typeface="ＭＳ ゴシック" pitchFamily="49" charset="-128"/>
              <a:ea typeface="ＭＳ ゴシック" pitchFamily="49" charset="-128"/>
            </a:rPr>
            <a:t>そのため、これまで以上に公債費の適正化に取り組んでいく必要がある。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埼玉県神川町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15</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臨時財政対策債償還の終了による減により、前年度に比べて元利償還償終了や道路改良整備にともなう過疎対策事業債の償還開始による減により地方債の現在高が前年度と比較し減となり、充当可能財源等が将来負担額を上回る結果となった。</a:t>
          </a:r>
        </a:p>
        <a:p>
          <a:endParaRPr kumimoji="1" lang="ja-JP" altLang="en-US"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今後も地方債を活用した事業を実施していくため、将来負担比率は上昇していくことが考えられる。</a:t>
          </a:r>
        </a:p>
        <a:p>
          <a:r>
            <a:rPr kumimoji="1" lang="ja-JP" altLang="en-US" sz="1400">
              <a:latin typeface="ＭＳ ゴシック" pitchFamily="49" charset="-128"/>
              <a:ea typeface="ＭＳ ゴシック" pitchFamily="49" charset="-128"/>
            </a:rPr>
            <a:t>そのため、これまで以上に公債費の適正化に取り組んでいく必要がある。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埼玉県神川町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森林整備事業に係る「森林環境整備基金」等を取崩した一方で、「公共施設整備基金」に決算余剰金を積み立てたことにより、基金全体では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基金の債券運用を行うことにより、自主財源の確保に努める。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町全体の計画等を勘案したうえで「特定目的基金」に積み立てる等、使途の明確化を図る。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公共施設整備基金：町の公共施設の整備を図る。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地域振興基金：町の地域振興の整備を図る。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公共施設整備基金：決算剰余金の積立による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公共施設整備基金：令和元年度に策定した「神川町公共施設長期保全計画」に基づいた公共施設の修繕や改修費用等の財源としての運用を行う。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地域振興基金：町における地域振興整備に必要な経費の財源としての運用を行う。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定期預金利子の積立により、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財政調整基金の債券運用を平成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年度より開始した。今後も引き続き自主財源の確保に努める。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増減なし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今後も大規模な施設整備事業等に地方債の活用を予定しているため、公債費の状況により必要に応じて積立を検討していく。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埼玉県神川町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12,759
12,099
47.40
6,300,233
5,914,698
363,822
4,407,077
4,710,587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の基準財政需要額は、消防費の段階補正係数の増や公債費の東日本大震災緊急防災施策等債の算入率の変更などにより増加となった。基準財政収入額については、地方消費税交付金の算入式の変更により大幅に減少したが法人税割の過年度精算額が増加し、微減たとなったが、前年度までの数値減少の影響もあり、財政力指数は昨年度よりもさらに</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0.49</a:t>
          </a:r>
          <a:r>
            <a:rPr kumimoji="1" lang="ja-JP" altLang="en-US" sz="1300">
              <a:latin typeface="ＭＳ Ｐゴシック" panose="020B0600070205080204" pitchFamily="50" charset="-128"/>
              <a:ea typeface="ＭＳ Ｐゴシック" panose="020B0600070205080204" pitchFamily="50" charset="-128"/>
            </a:rPr>
            <a:t>％となった。全国平均と同水準であり、埼玉県平均を大きく下回っている。引き続き、税の徴収強化等により自主財源の確保に努めていく。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94403</xdr:rowOff>
    </xdr:from>
    <xdr:to>
      <xdr:col>23</xdr:col>
      <xdr:colOff>133350</xdr:colOff>
      <xdr:row>44</xdr:row>
      <xdr:rowOff>100754</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438053"/>
          <a:ext cx="0" cy="12065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72831</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1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100754</xdr:rowOff>
    </xdr:from>
    <xdr:to>
      <xdr:col>24</xdr:col>
      <xdr:colOff>12700</xdr:colOff>
      <xdr:row>44</xdr:row>
      <xdr:rowOff>100754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44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9330</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94403</xdr:rowOff>
    </xdr:from>
    <xdr:to>
      <xdr:col>24</xdr:col>
      <xdr:colOff>12700</xdr:colOff>
      <xdr:row>37</xdr:row>
      <xdr:rowOff>94403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22860</xdr:rowOff>
    </xdr:from>
    <xdr:to>
      <xdr:col>23</xdr:col>
      <xdr:colOff>133350</xdr:colOff>
      <xdr:row>43</xdr:row>
      <xdr:rowOff>30904</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flipV="1">
          <a:off x="4114800" y="7395210"/>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131673</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32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159596</xdr:rowOff>
    </xdr:from>
    <xdr:to>
      <xdr:col>23</xdr:col>
      <xdr:colOff>184150</xdr:colOff>
      <xdr:row>43</xdr:row>
      <xdr:rowOff>89746</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22860</xdr:rowOff>
    </xdr:from>
    <xdr:to>
      <xdr:col>19</xdr:col>
      <xdr:colOff>133350</xdr:colOff>
      <xdr:row>43</xdr:row>
      <xdr:rowOff>30904</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39521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167640</xdr:rowOff>
    </xdr:from>
    <xdr:to>
      <xdr:col>19</xdr:col>
      <xdr:colOff>184150</xdr:colOff>
      <xdr:row>43</xdr:row>
      <xdr:rowOff>97790</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82567</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4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14817</xdr:rowOff>
    </xdr:from>
    <xdr:to>
      <xdr:col>15</xdr:col>
      <xdr:colOff>82550</xdr:colOff>
      <xdr:row>43</xdr:row>
      <xdr:rowOff>22860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38716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12277</xdr:rowOff>
    </xdr:from>
    <xdr:to>
      <xdr:col>15</xdr:col>
      <xdr:colOff>133350</xdr:colOff>
      <xdr:row>43</xdr:row>
      <xdr:rowOff>113877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8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98654</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7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6773</xdr:rowOff>
    </xdr:from>
    <xdr:to>
      <xdr:col>11</xdr:col>
      <xdr:colOff>31750</xdr:colOff>
      <xdr:row>43</xdr:row>
      <xdr:rowOff>14817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37912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4233</xdr:rowOff>
    </xdr:from>
    <xdr:to>
      <xdr:col>11</xdr:col>
      <xdr:colOff>82550</xdr:colOff>
      <xdr:row>43</xdr:row>
      <xdr:rowOff>105833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90610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143510</xdr:rowOff>
    </xdr:from>
    <xdr:to>
      <xdr:col>23</xdr:col>
      <xdr:colOff>184150</xdr:colOff>
      <xdr:row>43</xdr:row>
      <xdr:rowOff>73660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160037</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151554</xdr:rowOff>
    </xdr:from>
    <xdr:to>
      <xdr:col>19</xdr:col>
      <xdr:colOff>184150</xdr:colOff>
      <xdr:row>43</xdr:row>
      <xdr:rowOff>81704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5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91881</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1213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143510</xdr:rowOff>
    </xdr:from>
    <xdr:to>
      <xdr:col>15</xdr:col>
      <xdr:colOff>133350</xdr:colOff>
      <xdr:row>43</xdr:row>
      <xdr:rowOff>73660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83837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113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135467</xdr:rowOff>
    </xdr:from>
    <xdr:to>
      <xdr:col>11</xdr:col>
      <xdr:colOff>82550</xdr:colOff>
      <xdr:row>43</xdr:row>
      <xdr:rowOff>65617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75794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127423</xdr:rowOff>
    </xdr:from>
    <xdr:to>
      <xdr:col>7</xdr:col>
      <xdr:colOff>31750</xdr:colOff>
      <xdr:row>43</xdr:row>
      <xdr:rowOff>57573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2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67750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097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a:t>
          </a:r>
          <a:r>
            <a:rPr kumimoji="1" lang="en-US" altLang="ja-JP" sz="1300">
              <a:latin typeface="ＭＳ Ｐゴシック" panose="020B0600070205080204" pitchFamily="50" charset="-128"/>
              <a:ea typeface="ＭＳ Ｐゴシック" panose="020B0600070205080204" pitchFamily="50" charset="-128"/>
            </a:rPr>
            <a:t>84.5</a:t>
          </a:r>
          <a:r>
            <a:rPr kumimoji="1" lang="ja-JP" altLang="en-US" sz="1300">
              <a:latin typeface="ＭＳ Ｐゴシック" panose="020B0600070205080204" pitchFamily="50" charset="-128"/>
              <a:ea typeface="ＭＳ Ｐゴシック" panose="020B0600070205080204" pitchFamily="50" charset="-128"/>
            </a:rPr>
            <a:t>％となり、前年度比で</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地方交付税の大幅増により経常経費に充当された一般財源も全体として増となったため、経常収支比率としては増加となった。</a:t>
          </a:r>
        </a:p>
        <a:p>
          <a:r>
            <a:rPr kumimoji="1" lang="ja-JP" altLang="en-US" sz="1300">
              <a:latin typeface="ＭＳ Ｐゴシック" panose="020B0600070205080204" pitchFamily="50" charset="-128"/>
              <a:ea typeface="ＭＳ Ｐゴシック" panose="020B0600070205080204" pitchFamily="50" charset="-128"/>
            </a:rPr>
            <a:t>引き続き、公債費については長期的な償還が要されることから、今後も地方債の計画的な発行と基金の積み立て等による財源の確保に努めていく。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16002</xdr:rowOff>
    </xdr:from>
    <xdr:to>
      <xdr:col>23</xdr:col>
      <xdr:colOff>133350</xdr:colOff>
      <xdr:row>65</xdr:row>
      <xdr:rowOff>128524</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60102"/>
          <a:ext cx="0" cy="131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100601</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24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128524</xdr:rowOff>
    </xdr:from>
    <xdr:to>
      <xdr:col>24</xdr:col>
      <xdr:colOff>12700</xdr:colOff>
      <xdr:row>65</xdr:row>
      <xdr:rowOff>128524</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27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102379</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03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16002</xdr:rowOff>
    </xdr:from>
    <xdr:to>
      <xdr:col>24</xdr:col>
      <xdr:colOff>12700</xdr:colOff>
      <xdr:row>58</xdr:row>
      <xdr:rowOff>16002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6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44831</xdr:rowOff>
    </xdr:from>
    <xdr:to>
      <xdr:col>23</xdr:col>
      <xdr:colOff>133350</xdr:colOff>
      <xdr:row>59</xdr:row>
      <xdr:rowOff>64135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160381"/>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89171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20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117094</xdr:rowOff>
    </xdr:from>
    <xdr:to>
      <xdr:col>23</xdr:col>
      <xdr:colOff>184150</xdr:colOff>
      <xdr:row>60</xdr:row>
      <xdr:rowOff>47244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23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44831</xdr:rowOff>
    </xdr:from>
    <xdr:to>
      <xdr:col>19</xdr:col>
      <xdr:colOff>133350</xdr:colOff>
      <xdr:row>59</xdr:row>
      <xdr:rowOff>54483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160381"/>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105029</xdr:rowOff>
    </xdr:from>
    <xdr:to>
      <xdr:col>19</xdr:col>
      <xdr:colOff>184150</xdr:colOff>
      <xdr:row>60</xdr:row>
      <xdr:rowOff>35179</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22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19956</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306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54483</xdr:rowOff>
    </xdr:from>
    <xdr:to>
      <xdr:col>15</xdr:col>
      <xdr:colOff>82550</xdr:colOff>
      <xdr:row>59</xdr:row>
      <xdr:rowOff>88265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336800" y="10170033"/>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64008</xdr:rowOff>
    </xdr:from>
    <xdr:to>
      <xdr:col>15</xdr:col>
      <xdr:colOff>133350</xdr:colOff>
      <xdr:row>59</xdr:row>
      <xdr:rowOff>165608</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17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150385</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265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88265</xdr:rowOff>
    </xdr:from>
    <xdr:to>
      <xdr:col>11</xdr:col>
      <xdr:colOff>31750</xdr:colOff>
      <xdr:row>59</xdr:row>
      <xdr:rowOff>146177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203815"/>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58</xdr:row>
      <xdr:rowOff>165481</xdr:rowOff>
    </xdr:from>
    <xdr:to>
      <xdr:col>11</xdr:col>
      <xdr:colOff>82550</xdr:colOff>
      <xdr:row>59</xdr:row>
      <xdr:rowOff>95631</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10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105808</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9878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92964</xdr:rowOff>
    </xdr:from>
    <xdr:to>
      <xdr:col>7</xdr:col>
      <xdr:colOff>31750</xdr:colOff>
      <xdr:row>60</xdr:row>
      <xdr:rowOff>23114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20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33291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9977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13335</xdr:rowOff>
    </xdr:from>
    <xdr:to>
      <xdr:col>23</xdr:col>
      <xdr:colOff>184150</xdr:colOff>
      <xdr:row>59</xdr:row>
      <xdr:rowOff>114935</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12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29862</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9973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58</xdr:row>
      <xdr:rowOff>165481</xdr:rowOff>
    </xdr:from>
    <xdr:to>
      <xdr:col>19</xdr:col>
      <xdr:colOff>184150</xdr:colOff>
      <xdr:row>59</xdr:row>
      <xdr:rowOff>95631</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10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105808</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98784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3683</xdr:rowOff>
    </xdr:from>
    <xdr:to>
      <xdr:col>15</xdr:col>
      <xdr:colOff>133350</xdr:colOff>
      <xdr:row>59</xdr:row>
      <xdr:rowOff>105283</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11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115460</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9888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37465</xdr:rowOff>
    </xdr:from>
    <xdr:to>
      <xdr:col>11</xdr:col>
      <xdr:colOff>82550</xdr:colOff>
      <xdr:row>59</xdr:row>
      <xdr:rowOff>139065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15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123842</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23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95377</xdr:rowOff>
    </xdr:from>
    <xdr:to>
      <xdr:col>7</xdr:col>
      <xdr:colOff>31750</xdr:colOff>
      <xdr:row>60</xdr:row>
      <xdr:rowOff>25527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21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10304</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297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[172,578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人口１人当たりの人件費・物件費は、</a:t>
          </a:r>
          <a:r>
            <a:rPr kumimoji="1" lang="en-US" altLang="ja-JP" sz="1300">
              <a:latin typeface="ＭＳ Ｐゴシック" panose="020B0600070205080204" pitchFamily="50" charset="-128"/>
              <a:ea typeface="ＭＳ Ｐゴシック" panose="020B0600070205080204" pitchFamily="50" charset="-128"/>
            </a:rPr>
            <a:t>172,578</a:t>
          </a:r>
          <a:r>
            <a:rPr kumimoji="1" lang="ja-JP" altLang="en-US" sz="1300">
              <a:latin typeface="ＭＳ Ｐゴシック" panose="020B0600070205080204" pitchFamily="50" charset="-128"/>
              <a:ea typeface="ＭＳ Ｐゴシック" panose="020B0600070205080204" pitchFamily="50" charset="-128"/>
            </a:rPr>
            <a:t>円となり、前年度より</a:t>
          </a:r>
          <a:r>
            <a:rPr kumimoji="1" lang="en-US" altLang="ja-JP" sz="1300">
              <a:latin typeface="ＭＳ Ｐゴシック" panose="020B0600070205080204" pitchFamily="50" charset="-128"/>
              <a:ea typeface="ＭＳ Ｐゴシック" panose="020B0600070205080204" pitchFamily="50" charset="-128"/>
            </a:rPr>
            <a:t>12,401</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人件費については、人事院勧告により、前年度比で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％の増となり、物件費の決算額は、予防接種委託料等に係る経費の増により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％の増となった。今後は人件費の更なる増加が見込まれるため、適正な定員管理に努めるとともに、できることは直営で行うなど、経費の削減を図っていく。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79375</xdr:rowOff>
    </xdr:from>
    <xdr:to>
      <xdr:col>27</xdr:col>
      <xdr:colOff>184150</xdr:colOff>
      <xdr:row>90</xdr:row>
      <xdr:rowOff>79375</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108602</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161925</xdr:rowOff>
    </xdr:from>
    <xdr:to>
      <xdr:col>27</xdr:col>
      <xdr:colOff>184150</xdr:colOff>
      <xdr:row>86</xdr:row>
      <xdr:rowOff>161925</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19702</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73025</xdr:rowOff>
    </xdr:from>
    <xdr:to>
      <xdr:col>27</xdr:col>
      <xdr:colOff>184150</xdr:colOff>
      <xdr:row>83</xdr:row>
      <xdr:rowOff>73025</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102252</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79</xdr:row>
      <xdr:rowOff>155575</xdr:rowOff>
    </xdr:from>
    <xdr:to>
      <xdr:col>27</xdr:col>
      <xdr:colOff>184150</xdr:colOff>
      <xdr:row>79</xdr:row>
      <xdr:rowOff>155575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13352</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158934</xdr:rowOff>
    </xdr:from>
    <xdr:to>
      <xdr:col>23</xdr:col>
      <xdr:colOff>133350</xdr:colOff>
      <xdr:row>89</xdr:row>
      <xdr:rowOff>60258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874934"/>
          <a:ext cx="0" cy="14443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32335</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91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60258</xdr:rowOff>
    </xdr:from>
    <xdr:to>
      <xdr:col>24</xdr:col>
      <xdr:colOff>12700</xdr:colOff>
      <xdr:row>89</xdr:row>
      <xdr:rowOff>60258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31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73861</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1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158934</xdr:rowOff>
    </xdr:from>
    <xdr:to>
      <xdr:col>24</xdr:col>
      <xdr:colOff>12700</xdr:colOff>
      <xdr:row>80</xdr:row>
      <xdr:rowOff>158934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87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165633</xdr:rowOff>
    </xdr:from>
    <xdr:to>
      <xdr:col>23</xdr:col>
      <xdr:colOff>133350</xdr:colOff>
      <xdr:row>81</xdr:row>
      <xdr:rowOff>31589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3881633"/>
          <a:ext cx="838200" cy="37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340</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059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28263</xdr:rowOff>
    </xdr:from>
    <xdr:to>
      <xdr:col>23</xdr:col>
      <xdr:colOff>184150</xdr:colOff>
      <xdr:row>82</xdr:row>
      <xdr:rowOff>129863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8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142229</xdr:rowOff>
    </xdr:from>
    <xdr:to>
      <xdr:col>19</xdr:col>
      <xdr:colOff>133350</xdr:colOff>
      <xdr:row>80</xdr:row>
      <xdr:rowOff>165633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3858229"/>
          <a:ext cx="889000" cy="2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130339</xdr:rowOff>
    </xdr:from>
    <xdr:to>
      <xdr:col>19</xdr:col>
      <xdr:colOff>184150</xdr:colOff>
      <xdr:row>82</xdr:row>
      <xdr:rowOff>60489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1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45266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1041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123234</xdr:rowOff>
    </xdr:from>
    <xdr:to>
      <xdr:col>15</xdr:col>
      <xdr:colOff>82550</xdr:colOff>
      <xdr:row>80</xdr:row>
      <xdr:rowOff>142229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3839234"/>
          <a:ext cx="889000" cy="18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102552</xdr:rowOff>
    </xdr:from>
    <xdr:to>
      <xdr:col>15</xdr:col>
      <xdr:colOff>133350</xdr:colOff>
      <xdr:row>82</xdr:row>
      <xdr:rowOff>32702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399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17479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076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123234</xdr:rowOff>
    </xdr:from>
    <xdr:to>
      <xdr:col>11</xdr:col>
      <xdr:colOff>31750</xdr:colOff>
      <xdr:row>80</xdr:row>
      <xdr:rowOff>136696</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flipV="1">
          <a:off x="1447800" y="13839234"/>
          <a:ext cx="889000" cy="1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78336</xdr:rowOff>
    </xdr:from>
    <xdr:to>
      <xdr:col>11</xdr:col>
      <xdr:colOff>82550</xdr:colOff>
      <xdr:row>82</xdr:row>
      <xdr:rowOff>8486</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396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164713</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05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45845</xdr:rowOff>
    </xdr:from>
    <xdr:to>
      <xdr:col>7</xdr:col>
      <xdr:colOff>31750</xdr:colOff>
      <xdr:row>81</xdr:row>
      <xdr:rowOff>147445</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3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132222</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01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152239</xdr:rowOff>
    </xdr:from>
    <xdr:to>
      <xdr:col>23</xdr:col>
      <xdr:colOff>184150</xdr:colOff>
      <xdr:row>81</xdr:row>
      <xdr:rowOff>82389</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386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73516</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3789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114833</xdr:rowOff>
    </xdr:from>
    <xdr:to>
      <xdr:col>19</xdr:col>
      <xdr:colOff>184150</xdr:colOff>
      <xdr:row>81</xdr:row>
      <xdr:rowOff>44983</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383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55160</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599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91429</xdr:rowOff>
    </xdr:from>
    <xdr:to>
      <xdr:col>15</xdr:col>
      <xdr:colOff>133350</xdr:colOff>
      <xdr:row>81</xdr:row>
      <xdr:rowOff>21579</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380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31756</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576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72434</xdr:rowOff>
    </xdr:from>
    <xdr:to>
      <xdr:col>11</xdr:col>
      <xdr:colOff>82550</xdr:colOff>
      <xdr:row>81</xdr:row>
      <xdr:rowOff>2584</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78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12761</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557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85896</xdr:rowOff>
    </xdr:from>
    <xdr:to>
      <xdr:col>7</xdr:col>
      <xdr:colOff>31750</xdr:colOff>
      <xdr:row>81</xdr:row>
      <xdr:rowOff>16046</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80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26223</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57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神川町の令和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年度数値は、依然として全国市平均や全国町村平均を上回っている。今後も引き続き国や県の給与水準等の動向に注意を払いつつ、給与水準の適正化を図る。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89</xdr:row>
      <xdr:rowOff>43039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706828"/>
          <a:ext cx="0" cy="15952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15116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27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43039</xdr:rowOff>
    </xdr:from>
    <xdr:to>
      <xdr:col>81</xdr:col>
      <xdr:colOff>133350</xdr:colOff>
      <xdr:row>89</xdr:row>
      <xdr:rowOff>43039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0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104422</xdr:rowOff>
    </xdr:from>
    <xdr:to>
      <xdr:col>81</xdr:col>
      <xdr:colOff>44450</xdr:colOff>
      <xdr:row>87</xdr:row>
      <xdr:rowOff>144639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5020572"/>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104422</xdr:rowOff>
    </xdr:from>
    <xdr:to>
      <xdr:col>77</xdr:col>
      <xdr:colOff>44450</xdr:colOff>
      <xdr:row>88</xdr:row>
      <xdr:rowOff>13405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502057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158045</xdr:rowOff>
    </xdr:from>
    <xdr:to>
      <xdr:col>72</xdr:col>
      <xdr:colOff>203200</xdr:colOff>
      <xdr:row>88</xdr:row>
      <xdr:rowOff>13405</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50741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88195</xdr:rowOff>
    </xdr:from>
    <xdr:to>
      <xdr:col>73</xdr:col>
      <xdr:colOff>44450</xdr:colOff>
      <xdr:row>86</xdr:row>
      <xdr:rowOff>18345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28522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43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158045</xdr:rowOff>
    </xdr:from>
    <xdr:to>
      <xdr:col>68</xdr:col>
      <xdr:colOff>152400</xdr:colOff>
      <xdr:row>88</xdr:row>
      <xdr:rowOff>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507419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15116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159755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93839</xdr:rowOff>
    </xdr:from>
    <xdr:to>
      <xdr:col>81</xdr:col>
      <xdr:colOff>95250</xdr:colOff>
      <xdr:row>88</xdr:row>
      <xdr:rowOff>23989</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500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65916</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982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53622</xdr:rowOff>
    </xdr:from>
    <xdr:to>
      <xdr:col>77</xdr:col>
      <xdr:colOff>95250</xdr:colOff>
      <xdr:row>87</xdr:row>
      <xdr:rowOff>155222</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9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139999</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5056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134055</xdr:rowOff>
    </xdr:from>
    <xdr:to>
      <xdr:col>73</xdr:col>
      <xdr:colOff>44450</xdr:colOff>
      <xdr:row>88</xdr:row>
      <xdr:rowOff>64205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505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48982</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513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107245</xdr:rowOff>
    </xdr:from>
    <xdr:to>
      <xdr:col>68</xdr:col>
      <xdr:colOff>203200</xdr:colOff>
      <xdr:row>88</xdr:row>
      <xdr:rowOff>37395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502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22172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510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日に行われた神川町・神泉村の合併後、平成</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年度は退職者に対して新規職員の採用をしないという職員削減方針により、職員数は削減傾向にあった。その後、平成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年度からは、退職者数の補充による職員採用を退職者の半数にとどめる等して職員数の削減を継続させた。</a:t>
          </a:r>
        </a:p>
        <a:p>
          <a:r>
            <a:rPr kumimoji="1" lang="ja-JP" altLang="en-US" sz="1300">
              <a:latin typeface="ＭＳ Ｐゴシック" panose="020B0600070205080204" pitchFamily="50" charset="-128"/>
              <a:ea typeface="ＭＳ Ｐゴシック" panose="020B0600070205080204" pitchFamily="50" charset="-128"/>
            </a:rPr>
            <a:t>しかし、依然として人口千人当たりの職員数は埼玉県平均を大きく上回っている。</a:t>
          </a:r>
        </a:p>
        <a:p>
          <a:r>
            <a:rPr kumimoji="1" lang="ja-JP" altLang="en-US" sz="1300">
              <a:latin typeface="ＭＳ Ｐゴシック" panose="020B0600070205080204" pitchFamily="50" charset="-128"/>
              <a:ea typeface="ＭＳ Ｐゴシック" panose="020B0600070205080204" pitchFamily="50" charset="-128"/>
            </a:rPr>
            <a:t>今後は、計画的な職員採用を実施し、適切な定員管理を実施していく。</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105168</xdr:rowOff>
    </xdr:from>
    <xdr:to>
      <xdr:col>81</xdr:col>
      <xdr:colOff>44450</xdr:colOff>
      <xdr:row>67</xdr:row>
      <xdr:rowOff>107587</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049268"/>
          <a:ext cx="0" cy="15454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79664</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566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107587</xdr:rowOff>
    </xdr:from>
    <xdr:to>
      <xdr:col>81</xdr:col>
      <xdr:colOff>133350</xdr:colOff>
      <xdr:row>67</xdr:row>
      <xdr:rowOff>107587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94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20095</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79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105168</xdr:rowOff>
    </xdr:from>
    <xdr:to>
      <xdr:col>81</xdr:col>
      <xdr:colOff>133350</xdr:colOff>
      <xdr:row>58</xdr:row>
      <xdr:rowOff>105168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04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97790</xdr:rowOff>
    </xdr:from>
    <xdr:to>
      <xdr:col>81</xdr:col>
      <xdr:colOff>44450</xdr:colOff>
      <xdr:row>60</xdr:row>
      <xdr:rowOff>127665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384790"/>
          <a:ext cx="838200" cy="2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145463</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4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1936</xdr:rowOff>
    </xdr:from>
    <xdr:to>
      <xdr:col>81</xdr:col>
      <xdr:colOff>95250</xdr:colOff>
      <xdr:row>61</xdr:row>
      <xdr:rowOff>103536</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46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51828</xdr:rowOff>
    </xdr:from>
    <xdr:to>
      <xdr:col>77</xdr:col>
      <xdr:colOff>44450</xdr:colOff>
      <xdr:row>60</xdr:row>
      <xdr:rowOff>97790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338828"/>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149255</xdr:rowOff>
    </xdr:from>
    <xdr:to>
      <xdr:col>77</xdr:col>
      <xdr:colOff>95250</xdr:colOff>
      <xdr:row>61</xdr:row>
      <xdr:rowOff>79405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43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64182</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522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51828</xdr:rowOff>
    </xdr:from>
    <xdr:to>
      <xdr:col>72</xdr:col>
      <xdr:colOff>203200</xdr:colOff>
      <xdr:row>60</xdr:row>
      <xdr:rowOff>56424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4401800" y="10338828"/>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119380</xdr:rowOff>
    </xdr:from>
    <xdr:to>
      <xdr:col>73</xdr:col>
      <xdr:colOff>44450</xdr:colOff>
      <xdr:row>61</xdr:row>
      <xdr:rowOff>49530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34307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40338</xdr:rowOff>
    </xdr:from>
    <xdr:to>
      <xdr:col>68</xdr:col>
      <xdr:colOff>152400</xdr:colOff>
      <xdr:row>60</xdr:row>
      <xdr:rowOff>56424</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327338"/>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106741</xdr:rowOff>
    </xdr:from>
    <xdr:to>
      <xdr:col>68</xdr:col>
      <xdr:colOff>203200</xdr:colOff>
      <xdr:row>61</xdr:row>
      <xdr:rowOff>36891</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21668</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480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73418</xdr:rowOff>
    </xdr:from>
    <xdr:to>
      <xdr:col>64</xdr:col>
      <xdr:colOff>152400</xdr:colOff>
      <xdr:row>61</xdr:row>
      <xdr:rowOff>3568</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159795</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44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76865</xdr:rowOff>
    </xdr:from>
    <xdr:to>
      <xdr:col>81</xdr:col>
      <xdr:colOff>95250</xdr:colOff>
      <xdr:row>61</xdr:row>
      <xdr:rowOff>7015</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36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93392</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208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46990</xdr:rowOff>
    </xdr:from>
    <xdr:to>
      <xdr:col>77</xdr:col>
      <xdr:colOff>95250</xdr:colOff>
      <xdr:row>60</xdr:row>
      <xdr:rowOff>148590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158767</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102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1028</xdr:rowOff>
    </xdr:from>
    <xdr:to>
      <xdr:col>73</xdr:col>
      <xdr:colOff>44450</xdr:colOff>
      <xdr:row>60</xdr:row>
      <xdr:rowOff>102628</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28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112805</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05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5624</xdr:rowOff>
    </xdr:from>
    <xdr:to>
      <xdr:col>68</xdr:col>
      <xdr:colOff>203200</xdr:colOff>
      <xdr:row>60</xdr:row>
      <xdr:rowOff>107224</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29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117401</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061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160988</xdr:rowOff>
    </xdr:from>
    <xdr:to>
      <xdr:col>64</xdr:col>
      <xdr:colOff>152400</xdr:colOff>
      <xdr:row>60</xdr:row>
      <xdr:rowOff>91138</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27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101315</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045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％となり、前年度比で</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これは、平成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年度臨時財政対策債償還金の償還期間の終了したことによる減少が主な要因となっている。</a:t>
          </a:r>
        </a:p>
        <a:p>
          <a:r>
            <a:rPr kumimoji="1" lang="ja-JP" altLang="en-US" sz="1300">
              <a:latin typeface="ＭＳ Ｐゴシック" panose="020B0600070205080204" pitchFamily="50" charset="-128"/>
              <a:ea typeface="ＭＳ Ｐゴシック" panose="020B0600070205080204" pitchFamily="50" charset="-128"/>
            </a:rPr>
            <a:t>地方債の活用にあたっては、交付税措置率の高いものを選択する等実質公債費比率の抑制に努めているところだが、近年は上昇傾向にあるため、新規地方債の発行や債務負担行為設定の抑制に努める。</a:t>
          </a: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154517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330043"/>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126594</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154517</xdr:rowOff>
    </xdr:from>
    <xdr:to>
      <xdr:col>81</xdr:col>
      <xdr:colOff>133350</xdr:colOff>
      <xdr:row>45</xdr:row>
      <xdr:rowOff>154517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45659</xdr:rowOff>
    </xdr:from>
    <xdr:to>
      <xdr:col>81</xdr:col>
      <xdr:colOff>44450</xdr:colOff>
      <xdr:row>40</xdr:row>
      <xdr:rowOff>127000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6732209"/>
          <a:ext cx="838200" cy="25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128710</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986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127000</xdr:rowOff>
    </xdr:from>
    <xdr:to>
      <xdr:col>77</xdr:col>
      <xdr:colOff>44450</xdr:colOff>
      <xdr:row>41</xdr:row>
      <xdr:rowOff>35983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5290800" y="698500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19655</xdr:rowOff>
    </xdr:from>
    <xdr:to>
      <xdr:col>77</xdr:col>
      <xdr:colOff>95250</xdr:colOff>
      <xdr:row>41</xdr:row>
      <xdr:rowOff>121255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4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106032</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7135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35983</xdr:rowOff>
    </xdr:from>
    <xdr:to>
      <xdr:col>72</xdr:col>
      <xdr:colOff>203200</xdr:colOff>
      <xdr:row>41</xdr:row>
      <xdr:rowOff>47474</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4401800" y="70654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8165</xdr:rowOff>
    </xdr:from>
    <xdr:to>
      <xdr:col>73</xdr:col>
      <xdr:colOff>44450</xdr:colOff>
      <xdr:row>41</xdr:row>
      <xdr:rowOff>109765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94542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46567</xdr:rowOff>
    </xdr:from>
    <xdr:to>
      <xdr:col>68</xdr:col>
      <xdr:colOff>152400</xdr:colOff>
      <xdr:row>41</xdr:row>
      <xdr:rowOff>47474</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6904567"/>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31145</xdr:rowOff>
    </xdr:from>
    <xdr:to>
      <xdr:col>64</xdr:col>
      <xdr:colOff>152400</xdr:colOff>
      <xdr:row>41</xdr:row>
      <xdr:rowOff>132745</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117522</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166309</xdr:rowOff>
    </xdr:from>
    <xdr:to>
      <xdr:col>81</xdr:col>
      <xdr:colOff>95250</xdr:colOff>
      <xdr:row>39</xdr:row>
      <xdr:rowOff>96459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11386</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652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76200</xdr:rowOff>
    </xdr:from>
    <xdr:to>
      <xdr:col>77</xdr:col>
      <xdr:colOff>95250</xdr:colOff>
      <xdr:row>41</xdr:row>
      <xdr:rowOff>6350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156633</xdr:rowOff>
    </xdr:from>
    <xdr:to>
      <xdr:col>73</xdr:col>
      <xdr:colOff>44450</xdr:colOff>
      <xdr:row>41</xdr:row>
      <xdr:rowOff>86783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96960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168124</xdr:rowOff>
    </xdr:from>
    <xdr:to>
      <xdr:col>68</xdr:col>
      <xdr:colOff>203200</xdr:colOff>
      <xdr:row>41</xdr:row>
      <xdr:rowOff>98274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0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83051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1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167217</xdr:rowOff>
    </xdr:from>
    <xdr:to>
      <xdr:col>64</xdr:col>
      <xdr:colOff>152400</xdr:colOff>
      <xdr:row>40</xdr:row>
      <xdr:rowOff>97367</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107544</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将来負担比率は前年度と同様０となった。</a:t>
          </a: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おいても、前年度に比べ地方債現在高が減少となったが、充当可能財源も減少したため、今後も新規建設事業に伴い発行した地方債の償還が見込まれることから、引き続き将来への負担を考慮しつつ適正な地方債の活用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121255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5799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93332</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6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121255</xdr:rowOff>
    </xdr:from>
    <xdr:to>
      <xdr:col>81</xdr:col>
      <xdr:colOff>133350</xdr:colOff>
      <xdr:row>22</xdr:row>
      <xdr:rowOff>121255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89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131233</xdr:rowOff>
    </xdr:from>
    <xdr:to>
      <xdr:col>68</xdr:col>
      <xdr:colOff>203200</xdr:colOff>
      <xdr:row>14</xdr:row>
      <xdr:rowOff>61383</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71560</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132140</xdr:rowOff>
    </xdr:from>
    <xdr:to>
      <xdr:col>64</xdr:col>
      <xdr:colOff>152400</xdr:colOff>
      <xdr:row>15</xdr:row>
      <xdr:rowOff>62290</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72467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3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埼玉県神川町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12,759
12,099
47.40
6,300,233
5,914,698
363,822
4,407,077
4,710,587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人件費に係る経常収支比率は</a:t>
          </a:r>
          <a:r>
            <a:rPr kumimoji="1" lang="en-US" altLang="ja-JP" sz="1300">
              <a:latin typeface="ＭＳ Ｐゴシック" panose="020B0600070205080204" pitchFamily="50" charset="-128"/>
              <a:ea typeface="ＭＳ Ｐゴシック" panose="020B0600070205080204" pitchFamily="50" charset="-128"/>
            </a:rPr>
            <a:t>26.0</a:t>
          </a:r>
          <a:r>
            <a:rPr kumimoji="1" lang="ja-JP" altLang="en-US" sz="1300">
              <a:latin typeface="ＭＳ Ｐゴシック" panose="020B0600070205080204" pitchFamily="50" charset="-128"/>
              <a:ea typeface="ＭＳ Ｐゴシック" panose="020B0600070205080204" pitchFamily="50" charset="-128"/>
            </a:rPr>
            <a:t>％となり、前年度比で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ている。職員の新陳代謝により、職員基本給のベースは減少しているものの、人事院勧告による増などにより決算額ベースの人件費が増加している。今後も地域手当等を要因とした増加が懸念されるため、引き続き適正な定員管理や時間外手当の縮減等、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6" name="人件費グラフ枠">
          <a:extLst>
            <a:ext uri="{FF2B5EF4-FFF2-40B4-BE49-F238E27FC236}">
              <a16:creationId xmlns:a16="http://schemas.microsoft.com/office/drawing/2014/main" id="{00000000-0008-0000-0400-000038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81280</xdr:rowOff>
    </xdr:from>
    <xdr:to>
      <xdr:col>24</xdr:col>
      <xdr:colOff>25400</xdr:colOff>
      <xdr:row>41</xdr:row>
      <xdr:rowOff>58420</xdr:rowOff>
    </xdr:to>
    <xdr:cxnSp macro="">
      <xdr:nvCxnSpPr>
        <xdr:cNvPr id="57" name="直線コネクタ 56">
          <a:extLst>
            <a:ext uri="{FF2B5EF4-FFF2-40B4-BE49-F238E27FC236}">
              <a16:creationId xmlns:a16="http://schemas.microsoft.com/office/drawing/2014/main" id="{00000000-0008-0000-0400-000039000000}"/>
            </a:ext>
          </a:extLst>
        </xdr:cNvPr>
        <xdr:cNvCxnSpPr/>
      </xdr:nvCxnSpPr>
      <xdr:spPr>
        <a:xfrm flipV="1">
          <a:off x="4826000" y="573913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30497</xdr:rowOff>
    </xdr:from>
    <xdr:ext cx="762000" cy="259045"/>
    <xdr:sp macro="" textlink="">
      <xdr:nvSpPr>
        <xdr:cNvPr id="58" name="人件費最小値テキスト">
          <a:extLst>
            <a:ext uri="{FF2B5EF4-FFF2-40B4-BE49-F238E27FC236}">
              <a16:creationId xmlns:a16="http://schemas.microsoft.com/office/drawing/2014/main" id="{00000000-0008-0000-0400-00003A000000}"/>
            </a:ext>
          </a:extLst>
        </xdr:cNvPr>
        <xdr:cNvSpPr txBox="1"/>
      </xdr:nvSpPr>
      <xdr:spPr>
        <a:xfrm>
          <a:off x="4914900" y="705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58420</xdr:rowOff>
    </xdr:from>
    <xdr:to>
      <xdr:col>24</xdr:col>
      <xdr:colOff>114300</xdr:colOff>
      <xdr:row>41</xdr:row>
      <xdr:rowOff>58420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a:off x="4737100" y="708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167657</xdr:rowOff>
    </xdr:from>
    <xdr:ext cx="762000" cy="259045"/>
    <xdr:sp macro="" textlink="">
      <xdr:nvSpPr>
        <xdr:cNvPr id="60" name="人件費最大値テキスト">
          <a:extLst>
            <a:ext uri="{FF2B5EF4-FFF2-40B4-BE49-F238E27FC236}">
              <a16:creationId xmlns:a16="http://schemas.microsoft.com/office/drawing/2014/main" id="{00000000-0008-0000-0400-00003C000000}"/>
            </a:ext>
          </a:extLst>
        </xdr:cNvPr>
        <xdr:cNvSpPr txBox="1"/>
      </xdr:nvSpPr>
      <xdr:spPr>
        <a:xfrm>
          <a:off x="4914900" y="5482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81280</xdr:rowOff>
    </xdr:from>
    <xdr:to>
      <xdr:col>24</xdr:col>
      <xdr:colOff>114300</xdr:colOff>
      <xdr:row>33</xdr:row>
      <xdr:rowOff>81280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573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167005</xdr:rowOff>
    </xdr:from>
    <xdr:to>
      <xdr:col>24</xdr:col>
      <xdr:colOff>25400</xdr:colOff>
      <xdr:row>36</xdr:row>
      <xdr:rowOff>12700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3987800" y="616775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87012</xdr:rowOff>
    </xdr:from>
    <xdr:ext cx="762000" cy="259045"/>
    <xdr:sp macro="" textlink="">
      <xdr:nvSpPr>
        <xdr:cNvPr id="63" name="人件費平均値テキスト">
          <a:extLst>
            <a:ext uri="{FF2B5EF4-FFF2-40B4-BE49-F238E27FC236}">
              <a16:creationId xmlns:a16="http://schemas.microsoft.com/office/drawing/2014/main" id="{00000000-0008-0000-0400-00003F000000}"/>
            </a:ext>
          </a:extLst>
        </xdr:cNvPr>
        <xdr:cNvSpPr txBox="1"/>
      </xdr:nvSpPr>
      <xdr:spPr>
        <a:xfrm>
          <a:off x="4914900" y="5916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70485</xdr:rowOff>
    </xdr:from>
    <xdr:to>
      <xdr:col>24</xdr:col>
      <xdr:colOff>76200</xdr:colOff>
      <xdr:row>36</xdr:row>
      <xdr:rowOff>635</xdr:rowOff>
    </xdr:to>
    <xdr:sp macro="" textlink="">
      <xdr:nvSpPr>
        <xdr:cNvPr id="64" name="フローチャート: 判断 63">
          <a:extLst>
            <a:ext uri="{FF2B5EF4-FFF2-40B4-BE49-F238E27FC236}">
              <a16:creationId xmlns:a16="http://schemas.microsoft.com/office/drawing/2014/main" id="{00000000-0008-0000-0400-000040000000}"/>
            </a:ext>
          </a:extLst>
        </xdr:cNvPr>
        <xdr:cNvSpPr/>
      </xdr:nvSpPr>
      <xdr:spPr>
        <a:xfrm>
          <a:off x="4775200" y="607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115570</xdr:rowOff>
    </xdr:from>
    <xdr:to>
      <xdr:col>19</xdr:col>
      <xdr:colOff>187325</xdr:colOff>
      <xdr:row>35</xdr:row>
      <xdr:rowOff>167005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3098800" y="611632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13335</xdr:rowOff>
    </xdr:from>
    <xdr:to>
      <xdr:col>20</xdr:col>
      <xdr:colOff>38100</xdr:colOff>
      <xdr:row>35</xdr:row>
      <xdr:rowOff>114935</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39370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125112</xdr:rowOff>
    </xdr:from>
    <xdr:ext cx="736600" cy="259045"/>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3606800" y="5782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75565</xdr:rowOff>
    </xdr:from>
    <xdr:to>
      <xdr:col>15</xdr:col>
      <xdr:colOff>98425</xdr:colOff>
      <xdr:row>35</xdr:row>
      <xdr:rowOff>115570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2209800" y="607631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156210</xdr:rowOff>
    </xdr:from>
    <xdr:to>
      <xdr:col>15</xdr:col>
      <xdr:colOff>149225</xdr:colOff>
      <xdr:row>35</xdr:row>
      <xdr:rowOff>86360</xdr:rowOff>
    </xdr:to>
    <xdr:sp macro="" textlink="">
      <xdr:nvSpPr>
        <xdr:cNvPr id="69" name="フローチャート: 判断 68">
          <a:extLst>
            <a:ext uri="{FF2B5EF4-FFF2-40B4-BE49-F238E27FC236}">
              <a16:creationId xmlns:a16="http://schemas.microsoft.com/office/drawing/2014/main" id="{00000000-0008-0000-0400-000045000000}"/>
            </a:ext>
          </a:extLst>
        </xdr:cNvPr>
        <xdr:cNvSpPr/>
      </xdr:nvSpPr>
      <xdr:spPr>
        <a:xfrm>
          <a:off x="3048000" y="598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96537</xdr:rowOff>
    </xdr:from>
    <xdr:ext cx="762000" cy="259045"/>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2717800" y="575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75565</xdr:rowOff>
    </xdr:from>
    <xdr:to>
      <xdr:col>11</xdr:col>
      <xdr:colOff>9525</xdr:colOff>
      <xdr:row>35</xdr:row>
      <xdr:rowOff>104140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1320800" y="607631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133350</xdr:rowOff>
    </xdr:from>
    <xdr:to>
      <xdr:col>11</xdr:col>
      <xdr:colOff>60325</xdr:colOff>
      <xdr:row>35</xdr:row>
      <xdr:rowOff>63500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2159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73677</xdr:rowOff>
    </xdr:from>
    <xdr:ext cx="7620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1828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30480</xdr:rowOff>
    </xdr:from>
    <xdr:to>
      <xdr:col>6</xdr:col>
      <xdr:colOff>171450</xdr:colOff>
      <xdr:row>35</xdr:row>
      <xdr:rowOff>132080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1270000" y="603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142257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939800" y="5800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81" name="楕円 80">
          <a:extLst>
            <a:ext uri="{FF2B5EF4-FFF2-40B4-BE49-F238E27FC236}">
              <a16:creationId xmlns:a16="http://schemas.microsoft.com/office/drawing/2014/main" id="{00000000-0008-0000-0400-000051000000}"/>
            </a:ext>
          </a:extLst>
        </xdr:cNvPr>
        <xdr:cNvSpPr/>
      </xdr:nvSpPr>
      <xdr:spPr>
        <a:xfrm>
          <a:off x="4775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105427</xdr:rowOff>
    </xdr:from>
    <xdr:ext cx="762000" cy="259045"/>
    <xdr:sp macro="" textlink="">
      <xdr:nvSpPr>
        <xdr:cNvPr id="82" name="人件費該当値テキスト">
          <a:extLst>
            <a:ext uri="{FF2B5EF4-FFF2-40B4-BE49-F238E27FC236}">
              <a16:creationId xmlns:a16="http://schemas.microsoft.com/office/drawing/2014/main" id="{00000000-0008-0000-0400-000052000000}"/>
            </a:ext>
          </a:extLst>
        </xdr:cNvPr>
        <xdr:cNvSpPr txBox="1"/>
      </xdr:nvSpPr>
      <xdr:spPr>
        <a:xfrm>
          <a:off x="49149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116205</xdr:rowOff>
    </xdr:from>
    <xdr:to>
      <xdr:col>20</xdr:col>
      <xdr:colOff>38100</xdr:colOff>
      <xdr:row>36</xdr:row>
      <xdr:rowOff>46355</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3937000" y="611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31132</xdr:rowOff>
    </xdr:from>
    <xdr:ext cx="7366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3606800" y="6203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64770</xdr:rowOff>
    </xdr:from>
    <xdr:to>
      <xdr:col>15</xdr:col>
      <xdr:colOff>149225</xdr:colOff>
      <xdr:row>35</xdr:row>
      <xdr:rowOff>166370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048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151147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717800" y="615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24765</xdr:rowOff>
    </xdr:from>
    <xdr:to>
      <xdr:col>11</xdr:col>
      <xdr:colOff>60325</xdr:colOff>
      <xdr:row>35</xdr:row>
      <xdr:rowOff>126365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2159000" y="602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111142</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828800" y="6111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53340</xdr:rowOff>
    </xdr:from>
    <xdr:to>
      <xdr:col>6</xdr:col>
      <xdr:colOff>171450</xdr:colOff>
      <xdr:row>35</xdr:row>
      <xdr:rowOff>154940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1270000" y="605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139717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939800" y="6140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1" name="正方形/長方形 90">
          <a:extLst>
            <a:ext uri="{FF2B5EF4-FFF2-40B4-BE49-F238E27FC236}">
              <a16:creationId xmlns:a16="http://schemas.microsoft.com/office/drawing/2014/main" id="{00000000-0008-0000-0400-00005B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2" name="正方形/長方形 91">
          <a:extLst>
            <a:ext uri="{FF2B5EF4-FFF2-40B4-BE49-F238E27FC236}">
              <a16:creationId xmlns:a16="http://schemas.microsoft.com/office/drawing/2014/main" id="{00000000-0008-0000-0400-00005C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1" name="テキスト ボックス 100">
          <a:extLst>
            <a:ext uri="{FF2B5EF4-FFF2-40B4-BE49-F238E27FC236}">
              <a16:creationId xmlns:a16="http://schemas.microsoft.com/office/drawing/2014/main" id="{00000000-0008-0000-0400-000065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物件費に係る経常収支比率は</a:t>
          </a:r>
          <a:r>
            <a:rPr kumimoji="1" lang="en-US" altLang="ja-JP" sz="1300">
              <a:latin typeface="ＭＳ Ｐゴシック" panose="020B0600070205080204" pitchFamily="50" charset="-128"/>
              <a:ea typeface="ＭＳ Ｐゴシック" panose="020B0600070205080204" pitchFamily="50" charset="-128"/>
            </a:rPr>
            <a:t>12.4</a:t>
          </a:r>
          <a:r>
            <a:rPr kumimoji="1" lang="ja-JP" altLang="en-US" sz="1300">
              <a:latin typeface="ＭＳ Ｐゴシック" panose="020B0600070205080204" pitchFamily="50" charset="-128"/>
              <a:ea typeface="ＭＳ Ｐゴシック" panose="020B0600070205080204" pitchFamily="50" charset="-128"/>
            </a:rPr>
            <a:t>％となり、前年度比で</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ポイント上昇した。予防接種委託料等に係る経費の増や電算システム使用料等に係る経費などにより分子が増加し、経常収支比率は増加した。今後も契約内容の見直しなどにより経費の削減に努める。</a:t>
          </a:r>
        </a:p>
      </xdr:txBody>
    </xdr:sp>
    <xdr:clientData/>
  </xdr:twoCellAnchor>
  <xdr:oneCellAnchor>
    <xdr:from>
      <xdr:col>62</xdr:col>
      <xdr:colOff>6350</xdr:colOff>
      <xdr:row>9</xdr:row>
      <xdr:rowOff>107950</xdr:rowOff>
    </xdr:from>
    <xdr:ext cx="298543" cy="225703"/>
    <xdr:sp macro="" textlink="">
      <xdr:nvSpPr>
        <xdr:cNvPr id="102" name="テキスト ボックス 101">
          <a:extLst>
            <a:ext uri="{FF2B5EF4-FFF2-40B4-BE49-F238E27FC236}">
              <a16:creationId xmlns:a16="http://schemas.microsoft.com/office/drawing/2014/main" id="{00000000-0008-0000-0400-000066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3" name="直線コネクタ 102">
          <a:extLst>
            <a:ext uri="{FF2B5EF4-FFF2-40B4-BE49-F238E27FC236}">
              <a16:creationId xmlns:a16="http://schemas.microsoft.com/office/drawing/2014/main" id="{00000000-0008-0000-0400-000067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10414</xdr:rowOff>
    </xdr:from>
    <xdr:to>
      <xdr:col>82</xdr:col>
      <xdr:colOff>107950</xdr:colOff>
      <xdr:row>19</xdr:row>
      <xdr:rowOff>88138</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3926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60215</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31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88138</xdr:rowOff>
    </xdr:from>
    <xdr:to>
      <xdr:col>82</xdr:col>
      <xdr:colOff>196850</xdr:colOff>
      <xdr:row>19</xdr:row>
      <xdr:rowOff>88138</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34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96791</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1982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10414</xdr:rowOff>
    </xdr:from>
    <xdr:to>
      <xdr:col>82</xdr:col>
      <xdr:colOff>196850</xdr:colOff>
      <xdr:row>13</xdr:row>
      <xdr:rowOff>10414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39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143002</xdr:rowOff>
    </xdr:from>
    <xdr:to>
      <xdr:col>82</xdr:col>
      <xdr:colOff>107950</xdr:colOff>
      <xdr:row>14</xdr:row>
      <xdr:rowOff>8128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37185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48277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448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76200</xdr:rowOff>
    </xdr:from>
    <xdr:to>
      <xdr:col>82</xdr:col>
      <xdr:colOff>158750</xdr:colOff>
      <xdr:row>15</xdr:row>
      <xdr:rowOff>6350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47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143002</xdr:rowOff>
    </xdr:from>
    <xdr:to>
      <xdr:col>78</xdr:col>
      <xdr:colOff>69850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4782800" y="237185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62484</xdr:rowOff>
    </xdr:from>
    <xdr:to>
      <xdr:col>78</xdr:col>
      <xdr:colOff>120650</xdr:colOff>
      <xdr:row>14</xdr:row>
      <xdr:rowOff>164084</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46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148861</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549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88138</xdr:rowOff>
    </xdr:from>
    <xdr:to>
      <xdr:col>73</xdr:col>
      <xdr:colOff>180975</xdr:colOff>
      <xdr:row>13</xdr:row>
      <xdr:rowOff>161290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31698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25908</xdr:rowOff>
    </xdr:from>
    <xdr:to>
      <xdr:col>74</xdr:col>
      <xdr:colOff>31750</xdr:colOff>
      <xdr:row>14</xdr:row>
      <xdr:rowOff>127508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426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112285</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512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88138</xdr:rowOff>
    </xdr:from>
    <xdr:to>
      <xdr:col>69</xdr:col>
      <xdr:colOff>92075</xdr:colOff>
      <xdr:row>13</xdr:row>
      <xdr:rowOff>106426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3169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147066</xdr:rowOff>
    </xdr:from>
    <xdr:to>
      <xdr:col>69</xdr:col>
      <xdr:colOff>142875</xdr:colOff>
      <xdr:row>14</xdr:row>
      <xdr:rowOff>77216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375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61993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462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165354</xdr:rowOff>
    </xdr:from>
    <xdr:to>
      <xdr:col>65</xdr:col>
      <xdr:colOff>53975</xdr:colOff>
      <xdr:row>14</xdr:row>
      <xdr:rowOff>95504</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394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80281</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48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128778</xdr:rowOff>
    </xdr:from>
    <xdr:to>
      <xdr:col>82</xdr:col>
      <xdr:colOff>158750</xdr:colOff>
      <xdr:row>14</xdr:row>
      <xdr:rowOff>58928</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35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145305</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20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92202</xdr:rowOff>
    </xdr:from>
    <xdr:to>
      <xdr:col>78</xdr:col>
      <xdr:colOff>120650</xdr:colOff>
      <xdr:row>14</xdr:row>
      <xdr:rowOff>22352</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32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32529</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089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110490</xdr:rowOff>
    </xdr:from>
    <xdr:to>
      <xdr:col>74</xdr:col>
      <xdr:colOff>31750</xdr:colOff>
      <xdr:row>14</xdr:row>
      <xdr:rowOff>40640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33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50817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10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37338</xdr:rowOff>
    </xdr:from>
    <xdr:to>
      <xdr:col>69</xdr:col>
      <xdr:colOff>142875</xdr:colOff>
      <xdr:row>13</xdr:row>
      <xdr:rowOff>138938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26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149115</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03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55626</xdr:rowOff>
    </xdr:from>
    <xdr:to>
      <xdr:col>65</xdr:col>
      <xdr:colOff>53975</xdr:colOff>
      <xdr:row>13</xdr:row>
      <xdr:rowOff>157226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28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167403</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053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扶助費に係る経常収支比率は、</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％となり前年度比で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ポイント減少している。物価高騰対応給付金（住民税非課税世帯及び均等割のみ課税世帯分）が皆減したことが大きな要因である。</a:t>
          </a:r>
        </a:p>
        <a:p>
          <a:r>
            <a:rPr kumimoji="1" lang="ja-JP" altLang="en-US" sz="1300">
              <a:latin typeface="ＭＳ Ｐゴシック" panose="020B0600070205080204" pitchFamily="50" charset="-128"/>
              <a:ea typeface="ＭＳ Ｐゴシック" panose="020B0600070205080204" pitchFamily="50" charset="-128"/>
            </a:rPr>
            <a:t>住民に求められる事業は多岐にわたるものの、必要な事業を見極め、支出の抑制を行うとともに、効果的な扶助費支出を行うよう努める。</a:t>
          </a: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62</xdr:row>
      <xdr:rowOff>69850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376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165100</xdr:rowOff>
    </xdr:from>
    <xdr:to>
      <xdr:col>24</xdr:col>
      <xdr:colOff>25400</xdr:colOff>
      <xdr:row>56</xdr:row>
      <xdr:rowOff>50800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3987800" y="95948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29227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630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57150</xdr:rowOff>
    </xdr:from>
    <xdr:to>
      <xdr:col>24</xdr:col>
      <xdr:colOff>76200</xdr:colOff>
      <xdr:row>56</xdr:row>
      <xdr:rowOff>158750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165100</xdr:rowOff>
    </xdr:from>
    <xdr:to>
      <xdr:col>19</xdr:col>
      <xdr:colOff>187325</xdr:colOff>
      <xdr:row>56</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5948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146050</xdr:rowOff>
    </xdr:from>
    <xdr:to>
      <xdr:col>15</xdr:col>
      <xdr:colOff>98425</xdr:colOff>
      <xdr:row>55</xdr:row>
      <xdr:rowOff>165100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575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67327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146050</xdr:rowOff>
    </xdr:from>
    <xdr:to>
      <xdr:col>11</xdr:col>
      <xdr:colOff>9525</xdr:colOff>
      <xdr:row>56</xdr:row>
      <xdr:rowOff>31750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575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67327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57150</xdr:rowOff>
    </xdr:from>
    <xdr:to>
      <xdr:col>6</xdr:col>
      <xdr:colOff>171450</xdr:colOff>
      <xdr:row>56</xdr:row>
      <xdr:rowOff>158750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143527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130827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0</xdr:rowOff>
    </xdr:from>
    <xdr:to>
      <xdr:col>20</xdr:col>
      <xdr:colOff>38100</xdr:colOff>
      <xdr:row>56</xdr:row>
      <xdr:rowOff>101600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114300</xdr:rowOff>
    </xdr:from>
    <xdr:to>
      <xdr:col>15</xdr:col>
      <xdr:colOff>149225</xdr:colOff>
      <xdr:row>56</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95250</xdr:rowOff>
    </xdr:from>
    <xdr:to>
      <xdr:col>11</xdr:col>
      <xdr:colOff>60325</xdr:colOff>
      <xdr:row>56</xdr:row>
      <xdr:rowOff>25400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35577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92727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その他に係る経常収支比率は</a:t>
          </a:r>
          <a:r>
            <a:rPr kumimoji="1" lang="en-US" altLang="ja-JP" sz="1300">
              <a:latin typeface="ＭＳ Ｐゴシック" panose="020B0600070205080204" pitchFamily="50" charset="-128"/>
              <a:ea typeface="ＭＳ Ｐゴシック" panose="020B0600070205080204" pitchFamily="50" charset="-128"/>
            </a:rPr>
            <a:t>10.1</a:t>
          </a:r>
          <a:r>
            <a:rPr kumimoji="1" lang="ja-JP" altLang="en-US" sz="1300">
              <a:latin typeface="ＭＳ Ｐゴシック" panose="020B0600070205080204" pitchFamily="50" charset="-128"/>
              <a:ea typeface="ＭＳ Ｐゴシック" panose="020B0600070205080204" pitchFamily="50" charset="-128"/>
            </a:rPr>
            <a:t>％となり、前年度比で</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ポイント上昇している。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基盤安定繰出金の増や広域連合負担金の増が大きな要因である。</a:t>
          </a:r>
        </a:p>
        <a:p>
          <a:r>
            <a:rPr kumimoji="1" lang="ja-JP" altLang="en-US" sz="1300">
              <a:latin typeface="ＭＳ Ｐゴシック" panose="020B0600070205080204" pitchFamily="50" charset="-128"/>
              <a:ea typeface="ＭＳ Ｐゴシック" panose="020B0600070205080204" pitchFamily="50" charset="-128"/>
            </a:rPr>
            <a:t>当数値は、各特別会計の事業運営により増減が生じることとなる。各会計の適切な事業運営により、繰出金等の安定した抑制を図っていく。</a:t>
          </a: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a:extLst>
            <a:ext uri="{FF2B5EF4-FFF2-40B4-BE49-F238E27FC236}">
              <a16:creationId xmlns:a16="http://schemas.microsoft.com/office/drawing/2014/main" id="{00000000-0008-0000-0400-0000ED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62</xdr:row>
      <xdr:rowOff>50800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flipV="1">
          <a:off x="16510000" y="90424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22877</xdr:rowOff>
    </xdr:from>
    <xdr:ext cx="762000" cy="259045"/>
    <xdr:sp macro="" textlink="">
      <xdr:nvSpPr>
        <xdr:cNvPr id="239" name="その他最小値テキスト">
          <a:extLst>
            <a:ext uri="{FF2B5EF4-FFF2-40B4-BE49-F238E27FC236}">
              <a16:creationId xmlns:a16="http://schemas.microsoft.com/office/drawing/2014/main" id="{00000000-0008-0000-0400-0000EF000000}"/>
            </a:ext>
          </a:extLst>
        </xdr:cNvPr>
        <xdr:cNvSpPr txBox="1"/>
      </xdr:nvSpPr>
      <xdr:spPr>
        <a:xfrm>
          <a:off x="16598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50800</xdr:rowOff>
    </xdr:from>
    <xdr:to>
      <xdr:col>82</xdr:col>
      <xdr:colOff>196850</xdr:colOff>
      <xdr:row>62</xdr:row>
      <xdr:rowOff>50800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1" name="その他最大値テキスト">
          <a:extLst>
            <a:ext uri="{FF2B5EF4-FFF2-40B4-BE49-F238E27FC236}">
              <a16:creationId xmlns:a16="http://schemas.microsoft.com/office/drawing/2014/main" id="{00000000-0008-0000-0400-0000F1000000}"/>
            </a:ext>
          </a:extLst>
        </xdr:cNvPr>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69850</xdr:rowOff>
    </xdr:from>
    <xdr:to>
      <xdr:col>82</xdr:col>
      <xdr:colOff>107950</xdr:colOff>
      <xdr:row>56</xdr:row>
      <xdr:rowOff>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5671800" y="94996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48277</xdr:rowOff>
    </xdr:from>
    <xdr:ext cx="762000" cy="259045"/>
    <xdr:sp macro="" textlink="">
      <xdr:nvSpPr>
        <xdr:cNvPr id="244" name="その他平均値テキスト">
          <a:extLst>
            <a:ext uri="{FF2B5EF4-FFF2-40B4-BE49-F238E27FC236}">
              <a16:creationId xmlns:a16="http://schemas.microsoft.com/office/drawing/2014/main" id="{00000000-0008-0000-0400-0000F4000000}"/>
            </a:ext>
          </a:extLst>
        </xdr:cNvPr>
        <xdr:cNvSpPr txBox="1"/>
      </xdr:nvSpPr>
      <xdr:spPr>
        <a:xfrm>
          <a:off x="16598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69850</xdr:rowOff>
    </xdr:from>
    <xdr:to>
      <xdr:col>78</xdr:col>
      <xdr:colOff>69850</xdr:colOff>
      <xdr:row>55</xdr:row>
      <xdr:rowOff>82550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4782800" y="9499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107950</xdr:rowOff>
    </xdr:from>
    <xdr:to>
      <xdr:col>78</xdr:col>
      <xdr:colOff>120650</xdr:colOff>
      <xdr:row>58</xdr:row>
      <xdr:rowOff>38100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5621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22877</xdr:rowOff>
    </xdr:from>
    <xdr:ext cx="7366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5290800" y="9966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82550</xdr:rowOff>
    </xdr:from>
    <xdr:to>
      <xdr:col>73</xdr:col>
      <xdr:colOff>180975</xdr:colOff>
      <xdr:row>57</xdr:row>
      <xdr:rowOff>6350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3893800" y="95123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63500</xdr:rowOff>
    </xdr:from>
    <xdr:to>
      <xdr:col>74</xdr:col>
      <xdr:colOff>31750</xdr:colOff>
      <xdr:row>58</xdr:row>
      <xdr:rowOff>165100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4732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149877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4401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6350</xdr:rowOff>
    </xdr:from>
    <xdr:to>
      <xdr:col>69</xdr:col>
      <xdr:colOff>92075</xdr:colOff>
      <xdr:row>58</xdr:row>
      <xdr:rowOff>63500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004800" y="97790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2954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67327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623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120650</xdr:rowOff>
    </xdr:from>
    <xdr:to>
      <xdr:col>82</xdr:col>
      <xdr:colOff>158750</xdr:colOff>
      <xdr:row>56</xdr:row>
      <xdr:rowOff>50800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64592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137177</xdr:rowOff>
    </xdr:from>
    <xdr:ext cx="762000" cy="259045"/>
    <xdr:sp macro="" textlink="">
      <xdr:nvSpPr>
        <xdr:cNvPr id="263" name="その他該当値テキスト">
          <a:extLst>
            <a:ext uri="{FF2B5EF4-FFF2-40B4-BE49-F238E27FC236}">
              <a16:creationId xmlns:a16="http://schemas.microsoft.com/office/drawing/2014/main" id="{00000000-0008-0000-0400-000007010000}"/>
            </a:ext>
          </a:extLst>
        </xdr:cNvPr>
        <xdr:cNvSpPr txBox="1"/>
      </xdr:nvSpPr>
      <xdr:spPr>
        <a:xfrm>
          <a:off x="165989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19050</xdr:rowOff>
    </xdr:from>
    <xdr:to>
      <xdr:col>78</xdr:col>
      <xdr:colOff>120650</xdr:colOff>
      <xdr:row>55</xdr:row>
      <xdr:rowOff>120650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5621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130827</xdr:rowOff>
    </xdr:from>
    <xdr:ext cx="7366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5290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31750</xdr:rowOff>
    </xdr:from>
    <xdr:to>
      <xdr:col>74</xdr:col>
      <xdr:colOff>31750</xdr:colOff>
      <xdr:row>55</xdr:row>
      <xdr:rowOff>133350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4732000" y="946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143527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4018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127000</xdr:rowOff>
    </xdr:from>
    <xdr:to>
      <xdr:col>69</xdr:col>
      <xdr:colOff>142875</xdr:colOff>
      <xdr:row>57</xdr:row>
      <xdr:rowOff>57150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3843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67327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512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12700</xdr:rowOff>
    </xdr:from>
    <xdr:to>
      <xdr:col>65</xdr:col>
      <xdr:colOff>53975</xdr:colOff>
      <xdr:row>58</xdr:row>
      <xdr:rowOff>114300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29540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124477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623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補助費等に係る経常収支比率は</a:t>
          </a:r>
          <a:r>
            <a:rPr kumimoji="1" lang="en-US" altLang="ja-JP" sz="1300">
              <a:latin typeface="ＭＳ Ｐゴシック" panose="020B0600070205080204" pitchFamily="50" charset="-128"/>
              <a:ea typeface="ＭＳ Ｐゴシック" panose="020B0600070205080204" pitchFamily="50" charset="-128"/>
            </a:rPr>
            <a:t>17.1</a:t>
          </a:r>
          <a:r>
            <a:rPr kumimoji="1" lang="ja-JP" altLang="en-US" sz="1300">
              <a:latin typeface="ＭＳ Ｐゴシック" panose="020B0600070205080204" pitchFamily="50" charset="-128"/>
              <a:ea typeface="ＭＳ Ｐゴシック" panose="020B0600070205080204" pitchFamily="50" charset="-128"/>
            </a:rPr>
            <a:t>％となり、前年度比で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一部事務組合への負担金の増などが増加の大きな要因となっている。</a:t>
          </a:r>
        </a:p>
        <a:p>
          <a:r>
            <a:rPr kumimoji="1" lang="ja-JP" altLang="en-US" sz="1300">
              <a:latin typeface="ＭＳ Ｐゴシック" panose="020B0600070205080204" pitchFamily="50" charset="-128"/>
              <a:ea typeface="ＭＳ Ｐゴシック" panose="020B0600070205080204" pitchFamily="50" charset="-128"/>
            </a:rPr>
            <a:t>依然として埼玉県平均を上回っており、事業効果の見込めない補助金等の取り扱いについて積極的な見直しを図るなど、補助費等の抑制に努めていく。</a:t>
          </a:r>
        </a:p>
      </xdr:txBody>
    </xdr:sp>
    <xdr:clientData/>
  </xdr:twoCellAnchor>
  <xdr:oneCellAnchor>
    <xdr:from>
      <xdr:col>62</xdr:col>
      <xdr:colOff>6350</xdr:colOff>
      <xdr:row>29</xdr:row>
      <xdr:rowOff>107950</xdr:rowOff>
    </xdr:from>
    <xdr:ext cx="298543" cy="225703"/>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85090</xdr:rowOff>
    </xdr:from>
    <xdr:to>
      <xdr:col>82</xdr:col>
      <xdr:colOff>107950</xdr:colOff>
      <xdr:row>42</xdr:row>
      <xdr:rowOff>43180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74294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15257</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43180</xdr:rowOff>
    </xdr:from>
    <xdr:to>
      <xdr:col>82</xdr:col>
      <xdr:colOff>196850</xdr:colOff>
      <xdr:row>42</xdr:row>
      <xdr:rowOff>43180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85090</xdr:rowOff>
    </xdr:from>
    <xdr:to>
      <xdr:col>82</xdr:col>
      <xdr:colOff>196850</xdr:colOff>
      <xdr:row>33</xdr:row>
      <xdr:rowOff>85090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153670</xdr:rowOff>
    </xdr:from>
    <xdr:to>
      <xdr:col>82</xdr:col>
      <xdr:colOff>107950</xdr:colOff>
      <xdr:row>36</xdr:row>
      <xdr:rowOff>20320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1544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63517</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35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91440</xdr:rowOff>
    </xdr:from>
    <xdr:to>
      <xdr:col>82</xdr:col>
      <xdr:colOff>158750</xdr:colOff>
      <xdr:row>37</xdr:row>
      <xdr:rowOff>21590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85090</xdr:rowOff>
    </xdr:from>
    <xdr:to>
      <xdr:col>78</xdr:col>
      <xdr:colOff>69850</xdr:colOff>
      <xdr:row>35</xdr:row>
      <xdr:rowOff>153670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60858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118110</xdr:rowOff>
    </xdr:from>
    <xdr:to>
      <xdr:col>78</xdr:col>
      <xdr:colOff>120650</xdr:colOff>
      <xdr:row>36</xdr:row>
      <xdr:rowOff>48260</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33037</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20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xdr:rowOff>
    </xdr:from>
    <xdr:to>
      <xdr:col>73</xdr:col>
      <xdr:colOff>180975</xdr:colOff>
      <xdr:row>35</xdr:row>
      <xdr:rowOff>85090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584200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26670</xdr:rowOff>
    </xdr:from>
    <xdr:to>
      <xdr:col>74</xdr:col>
      <xdr:colOff>31750</xdr:colOff>
      <xdr:row>35</xdr:row>
      <xdr:rowOff>128270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02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138447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579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12700</xdr:rowOff>
    </xdr:from>
    <xdr:to>
      <xdr:col>69</xdr:col>
      <xdr:colOff>92075</xdr:colOff>
      <xdr:row>34</xdr:row>
      <xdr:rowOff>104140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58420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144780</xdr:rowOff>
    </xdr:from>
    <xdr:to>
      <xdr:col>69</xdr:col>
      <xdr:colOff>142875</xdr:colOff>
      <xdr:row>35</xdr:row>
      <xdr:rowOff>74930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597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59707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06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xdr:rowOff>
    </xdr:from>
    <xdr:to>
      <xdr:col>65</xdr:col>
      <xdr:colOff>53975</xdr:colOff>
      <xdr:row>35</xdr:row>
      <xdr:rowOff>113030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01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97807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09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140970</xdr:rowOff>
    </xdr:from>
    <xdr:to>
      <xdr:col>82</xdr:col>
      <xdr:colOff>158750</xdr:colOff>
      <xdr:row>36</xdr:row>
      <xdr:rowOff>71120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157497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102870</xdr:rowOff>
    </xdr:from>
    <xdr:to>
      <xdr:col>78</xdr:col>
      <xdr:colOff>120650</xdr:colOff>
      <xdr:row>36</xdr:row>
      <xdr:rowOff>33020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43197</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87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34290</xdr:rowOff>
    </xdr:from>
    <xdr:to>
      <xdr:col>74</xdr:col>
      <xdr:colOff>31750</xdr:colOff>
      <xdr:row>35</xdr:row>
      <xdr:rowOff>135890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120667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12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133350</xdr:rowOff>
    </xdr:from>
    <xdr:to>
      <xdr:col>69</xdr:col>
      <xdr:colOff>142875</xdr:colOff>
      <xdr:row>34</xdr:row>
      <xdr:rowOff>63500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73677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53340</xdr:rowOff>
    </xdr:from>
    <xdr:to>
      <xdr:col>65</xdr:col>
      <xdr:colOff>53975</xdr:colOff>
      <xdr:row>34</xdr:row>
      <xdr:rowOff>154940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165117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公債費に係る経常収支比率は、</a:t>
          </a:r>
          <a:r>
            <a:rPr kumimoji="1" lang="en-US" altLang="ja-JP" sz="1300">
              <a:latin typeface="ＭＳ Ｐゴシック" panose="020B0600070205080204" pitchFamily="50" charset="-128"/>
              <a:ea typeface="ＭＳ Ｐゴシック" panose="020B0600070205080204" pitchFamily="50" charset="-128"/>
            </a:rPr>
            <a:t>14.2</a:t>
          </a:r>
          <a:r>
            <a:rPr kumimoji="1" lang="ja-JP" altLang="en-US" sz="1300">
              <a:latin typeface="ＭＳ Ｐゴシック" panose="020B0600070205080204" pitchFamily="50" charset="-128"/>
              <a:ea typeface="ＭＳ Ｐゴシック" panose="020B0600070205080204" pitchFamily="50" charset="-128"/>
            </a:rPr>
            <a:t>％となり前年度比で</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ポイント減少している。これは、平成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年度臨時財政対策債償還金の償還期間の終了にともなう減によるものである。</a:t>
          </a:r>
        </a:p>
        <a:p>
          <a:r>
            <a:rPr kumimoji="1" lang="ja-JP" altLang="en-US" sz="1300">
              <a:latin typeface="ＭＳ Ｐゴシック" panose="020B0600070205080204" pitchFamily="50" charset="-128"/>
              <a:ea typeface="ＭＳ Ｐゴシック" panose="020B0600070205080204" pitchFamily="50" charset="-128"/>
            </a:rPr>
            <a:t>類似団体平均や全国・埼玉県平均を上回っている状態だが、今後も大規模事業への地方債活用が計画されている。公共施設の保有量を含めた適切な管理等により、借り入れの抑制を行う必要がある。</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49276</xdr:rowOff>
    </xdr:from>
    <xdr:to>
      <xdr:col>24</xdr:col>
      <xdr:colOff>25400</xdr:colOff>
      <xdr:row>79</xdr:row>
      <xdr:rowOff>161289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736576"/>
          <a:ext cx="0" cy="969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133366</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677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161289</xdr:rowOff>
    </xdr:from>
    <xdr:to>
      <xdr:col>24</xdr:col>
      <xdr:colOff>114300</xdr:colOff>
      <xdr:row>79</xdr:row>
      <xdr:rowOff>161289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705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135653</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48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49276</xdr:rowOff>
    </xdr:from>
    <xdr:to>
      <xdr:col>24</xdr:col>
      <xdr:colOff>114300</xdr:colOff>
      <xdr:row>74</xdr:row>
      <xdr:rowOff>49276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73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33274</xdr:rowOff>
    </xdr:from>
    <xdr:to>
      <xdr:col>24</xdr:col>
      <xdr:colOff>25400</xdr:colOff>
      <xdr:row>77</xdr:row>
      <xdr:rowOff>92711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3234924"/>
          <a:ext cx="8382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152164</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010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92711</xdr:rowOff>
    </xdr:from>
    <xdr:to>
      <xdr:col>19</xdr:col>
      <xdr:colOff>187325</xdr:colOff>
      <xdr:row>78</xdr:row>
      <xdr:rowOff>12700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098800" y="132943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130827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12700</xdr:rowOff>
    </xdr:from>
    <xdr:to>
      <xdr:col>15</xdr:col>
      <xdr:colOff>98425</xdr:colOff>
      <xdr:row>79</xdr:row>
      <xdr:rowOff>65278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3385800"/>
          <a:ext cx="8890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135399</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154432</xdr:rowOff>
    </xdr:from>
    <xdr:to>
      <xdr:col>11</xdr:col>
      <xdr:colOff>9525</xdr:colOff>
      <xdr:row>79</xdr:row>
      <xdr:rowOff>65278</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352753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5335</xdr:rowOff>
    </xdr:from>
    <xdr:to>
      <xdr:col>11</xdr:col>
      <xdr:colOff>60325</xdr:colOff>
      <xdr:row>77</xdr:row>
      <xdr:rowOff>106935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117112</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153924</xdr:rowOff>
    </xdr:from>
    <xdr:to>
      <xdr:col>24</xdr:col>
      <xdr:colOff>76200</xdr:colOff>
      <xdr:row>77</xdr:row>
      <xdr:rowOff>84074</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126001</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15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41911</xdr:rowOff>
    </xdr:from>
    <xdr:to>
      <xdr:col>20</xdr:col>
      <xdr:colOff>38100</xdr:colOff>
      <xdr:row>77</xdr:row>
      <xdr:rowOff>143511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133350</xdr:rowOff>
    </xdr:from>
    <xdr:to>
      <xdr:col>15</xdr:col>
      <xdr:colOff>149225</xdr:colOff>
      <xdr:row>78</xdr:row>
      <xdr:rowOff>63500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48277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14478</xdr:rowOff>
    </xdr:from>
    <xdr:to>
      <xdr:col>11</xdr:col>
      <xdr:colOff>60325</xdr:colOff>
      <xdr:row>79</xdr:row>
      <xdr:rowOff>116078</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5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100855</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64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103632</xdr:rowOff>
    </xdr:from>
    <xdr:to>
      <xdr:col>6</xdr:col>
      <xdr:colOff>171450</xdr:colOff>
      <xdr:row>79</xdr:row>
      <xdr:rowOff>33782</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18559</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563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公債費以外に係る経常収支比率は</a:t>
          </a:r>
          <a:r>
            <a:rPr kumimoji="1" lang="en-US" altLang="ja-JP" sz="1300">
              <a:latin typeface="ＭＳ Ｐゴシック" panose="020B0600070205080204" pitchFamily="50" charset="-128"/>
              <a:ea typeface="ＭＳ Ｐゴシック" panose="020B0600070205080204" pitchFamily="50" charset="-128"/>
            </a:rPr>
            <a:t>70.3</a:t>
          </a:r>
          <a:r>
            <a:rPr kumimoji="1" lang="ja-JP" altLang="en-US" sz="1300">
              <a:latin typeface="ＭＳ Ｐゴシック" panose="020B0600070205080204" pitchFamily="50" charset="-128"/>
              <a:ea typeface="ＭＳ Ｐゴシック" panose="020B0600070205080204" pitchFamily="50" charset="-128"/>
            </a:rPr>
            <a:t>％となり、前年度比で</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ポイント増加した。普通交付税が増となっているが人事院勧告による増の影響が非常に大きく、分子が分母の増よりも大きく増加したことが主な要因である。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人件費については更なる増加が見込まれるが、扶助費や物件費についても増加が懸念されるため、今後の事務の見直し等を行い、経常経費の抑制を図る。</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140716</xdr:rowOff>
    </xdr:from>
    <xdr:to>
      <xdr:col>82</xdr:col>
      <xdr:colOff>107950</xdr:colOff>
      <xdr:row>81</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56566"/>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156227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12700</xdr:rowOff>
    </xdr:from>
    <xdr:to>
      <xdr:col>82</xdr:col>
      <xdr:colOff>196850</xdr:colOff>
      <xdr:row>81</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390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55643</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40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140716</xdr:rowOff>
    </xdr:from>
    <xdr:to>
      <xdr:col>82</xdr:col>
      <xdr:colOff>196850</xdr:colOff>
      <xdr:row>73</xdr:row>
      <xdr:rowOff>140716</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56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85852</xdr:rowOff>
    </xdr:from>
    <xdr:to>
      <xdr:col>82</xdr:col>
      <xdr:colOff>107950</xdr:colOff>
      <xdr:row>74</xdr:row>
      <xdr:rowOff>133858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5671800" y="12773152"/>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162577</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2849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19050</xdr:rowOff>
    </xdr:from>
    <xdr:to>
      <xdr:col>82</xdr:col>
      <xdr:colOff>158750</xdr:colOff>
      <xdr:row>75</xdr:row>
      <xdr:rowOff>120650</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49276</xdr:rowOff>
    </xdr:from>
    <xdr:to>
      <xdr:col>78</xdr:col>
      <xdr:colOff>69850</xdr:colOff>
      <xdr:row>74</xdr:row>
      <xdr:rowOff>85852</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4782800" y="127365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151638</xdr:rowOff>
    </xdr:from>
    <xdr:to>
      <xdr:col>78</xdr:col>
      <xdr:colOff>120650</xdr:colOff>
      <xdr:row>75</xdr:row>
      <xdr:rowOff>81788</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2838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66565</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2925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140716</xdr:rowOff>
    </xdr:from>
    <xdr:to>
      <xdr:col>73</xdr:col>
      <xdr:colOff>180975</xdr:colOff>
      <xdr:row>74</xdr:row>
      <xdr:rowOff>49276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2656566"/>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110490</xdr:rowOff>
    </xdr:from>
    <xdr:to>
      <xdr:col>74</xdr:col>
      <xdr:colOff>31750</xdr:colOff>
      <xdr:row>75</xdr:row>
      <xdr:rowOff>40640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279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25417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288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140716</xdr:rowOff>
    </xdr:from>
    <xdr:to>
      <xdr:col>69</xdr:col>
      <xdr:colOff>92075</xdr:colOff>
      <xdr:row>74</xdr:row>
      <xdr:rowOff>65278</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2656566"/>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53340</xdr:rowOff>
    </xdr:from>
    <xdr:to>
      <xdr:col>69</xdr:col>
      <xdr:colOff>142875</xdr:colOff>
      <xdr:row>74</xdr:row>
      <xdr:rowOff>154940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274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139717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2827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133350</xdr:rowOff>
    </xdr:from>
    <xdr:to>
      <xdr:col>65</xdr:col>
      <xdr:colOff>53975</xdr:colOff>
      <xdr:row>75</xdr:row>
      <xdr:rowOff>63500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48277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83058</xdr:rowOff>
    </xdr:from>
    <xdr:to>
      <xdr:col>82</xdr:col>
      <xdr:colOff>158750</xdr:colOff>
      <xdr:row>75</xdr:row>
      <xdr:rowOff>13208</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2770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99585</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2615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35052</xdr:rowOff>
    </xdr:from>
    <xdr:to>
      <xdr:col>78</xdr:col>
      <xdr:colOff>120650</xdr:colOff>
      <xdr:row>74</xdr:row>
      <xdr:rowOff>136652</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272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146829</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2491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169926</xdr:rowOff>
    </xdr:from>
    <xdr:to>
      <xdr:col>74</xdr:col>
      <xdr:colOff>31750</xdr:colOff>
      <xdr:row>74</xdr:row>
      <xdr:rowOff>100076</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268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110253</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245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89916</xdr:rowOff>
    </xdr:from>
    <xdr:to>
      <xdr:col>69</xdr:col>
      <xdr:colOff>142875</xdr:colOff>
      <xdr:row>74</xdr:row>
      <xdr:rowOff>20066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260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30243</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2374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14478</xdr:rowOff>
    </xdr:from>
    <xdr:to>
      <xdr:col>65</xdr:col>
      <xdr:colOff>53975</xdr:colOff>
      <xdr:row>74</xdr:row>
      <xdr:rowOff>116078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270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126255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2470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埼玉県神川町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126528</xdr:rowOff>
    </xdr:from>
    <xdr:to>
      <xdr:col>29</xdr:col>
      <xdr:colOff>127000</xdr:colOff>
      <xdr:row>19</xdr:row>
      <xdr:rowOff>134803</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1553"/>
          <a:ext cx="0" cy="120842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106880</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412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134803</xdr:rowOff>
    </xdr:from>
    <xdr:to>
      <xdr:col>30</xdr:col>
      <xdr:colOff>25400</xdr:colOff>
      <xdr:row>19</xdr:row>
      <xdr:rowOff>134803</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4399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41455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126528</xdr:rowOff>
    </xdr:from>
    <xdr:to>
      <xdr:col>30</xdr:col>
      <xdr:colOff>25400</xdr:colOff>
      <xdr:row>12</xdr:row>
      <xdr:rowOff>126528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15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85128</xdr:rowOff>
    </xdr:from>
    <xdr:to>
      <xdr:col>29</xdr:col>
      <xdr:colOff>127000</xdr:colOff>
      <xdr:row>18</xdr:row>
      <xdr:rowOff>127791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3218853"/>
          <a:ext cx="647700" cy="426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148050</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9388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131523</xdr:rowOff>
    </xdr:from>
    <xdr:to>
      <xdr:col>29</xdr:col>
      <xdr:colOff>177800</xdr:colOff>
      <xdr:row>18</xdr:row>
      <xdr:rowOff>61673</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3093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127791</xdr:rowOff>
    </xdr:from>
    <xdr:to>
      <xdr:col>26</xdr:col>
      <xdr:colOff>50800</xdr:colOff>
      <xdr:row>18</xdr:row>
      <xdr:rowOff>150313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3261516"/>
          <a:ext cx="698500" cy="225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21418</xdr:rowOff>
    </xdr:from>
    <xdr:to>
      <xdr:col>26</xdr:col>
      <xdr:colOff>101600</xdr:colOff>
      <xdr:row>18</xdr:row>
      <xdr:rowOff>123018</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3155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133195</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2924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150313</xdr:rowOff>
    </xdr:from>
    <xdr:to>
      <xdr:col>22</xdr:col>
      <xdr:colOff>114300</xdr:colOff>
      <xdr:row>18</xdr:row>
      <xdr:rowOff>165664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3606800" y="3284038"/>
          <a:ext cx="698500" cy="153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61040</xdr:rowOff>
    </xdr:from>
    <xdr:to>
      <xdr:col>22</xdr:col>
      <xdr:colOff>165100</xdr:colOff>
      <xdr:row>18</xdr:row>
      <xdr:rowOff>162640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31947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1367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2963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165664</xdr:rowOff>
    </xdr:from>
    <xdr:to>
      <xdr:col>18</xdr:col>
      <xdr:colOff>177800</xdr:colOff>
      <xdr:row>18</xdr:row>
      <xdr:rowOff>166070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3299389"/>
          <a:ext cx="698500" cy="4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74985</xdr:rowOff>
    </xdr:from>
    <xdr:to>
      <xdr:col>19</xdr:col>
      <xdr:colOff>38100</xdr:colOff>
      <xdr:row>19</xdr:row>
      <xdr:rowOff>5135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208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15312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297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102239</xdr:rowOff>
    </xdr:from>
    <xdr:to>
      <xdr:col>15</xdr:col>
      <xdr:colOff>101600</xdr:colOff>
      <xdr:row>19</xdr:row>
      <xdr:rowOff>32389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2359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42566</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3004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34328</xdr:rowOff>
    </xdr:from>
    <xdr:to>
      <xdr:col>29</xdr:col>
      <xdr:colOff>177800</xdr:colOff>
      <xdr:row>18</xdr:row>
      <xdr:rowOff>135928</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31680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6405</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3140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76991</xdr:rowOff>
    </xdr:from>
    <xdr:to>
      <xdr:col>26</xdr:col>
      <xdr:colOff>101600</xdr:colOff>
      <xdr:row>19</xdr:row>
      <xdr:rowOff>7141</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32107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163368</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329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99513</xdr:rowOff>
    </xdr:from>
    <xdr:to>
      <xdr:col>22</xdr:col>
      <xdr:colOff>165100</xdr:colOff>
      <xdr:row>19</xdr:row>
      <xdr:rowOff>29663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3233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14440</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3319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114864</xdr:rowOff>
    </xdr:from>
    <xdr:to>
      <xdr:col>19</xdr:col>
      <xdr:colOff>38100</xdr:colOff>
      <xdr:row>19</xdr:row>
      <xdr:rowOff>45014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32485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29791</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3334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115270</xdr:rowOff>
    </xdr:from>
    <xdr:to>
      <xdr:col>15</xdr:col>
      <xdr:colOff>101600</xdr:colOff>
      <xdr:row>19</xdr:row>
      <xdr:rowOff>45420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32489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30197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3335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0" name="人口1人当たり決算額の推移グラフ枠445">
          <a:extLst>
            <a:ext uri="{FF2B5EF4-FFF2-40B4-BE49-F238E27FC236}">
              <a16:creationId xmlns:a16="http://schemas.microsoft.com/office/drawing/2014/main" id="{00000000-0008-0000-0500-000064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128737</xdr:rowOff>
    </xdr:from>
    <xdr:to>
      <xdr:col>29</xdr:col>
      <xdr:colOff>127000</xdr:colOff>
      <xdr:row>37</xdr:row>
      <xdr:rowOff>152626</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flipV="1">
          <a:off x="5651500" y="6053287"/>
          <a:ext cx="0" cy="12240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124703</xdr:rowOff>
    </xdr:from>
    <xdr:ext cx="762000" cy="259045"/>
    <xdr:sp macro="" textlink="">
      <xdr:nvSpPr>
        <xdr:cNvPr id="102" name="人口1人当たり決算額の推移最小値テキスト445">
          <a:extLst>
            <a:ext uri="{FF2B5EF4-FFF2-40B4-BE49-F238E27FC236}">
              <a16:creationId xmlns:a16="http://schemas.microsoft.com/office/drawing/2014/main" id="{00000000-0008-0000-0500-000066000000}"/>
            </a:ext>
          </a:extLst>
        </xdr:cNvPr>
        <xdr:cNvSpPr txBox="1"/>
      </xdr:nvSpPr>
      <xdr:spPr>
        <a:xfrm>
          <a:off x="5740400" y="724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152626</xdr:rowOff>
    </xdr:from>
    <xdr:to>
      <xdr:col>30</xdr:col>
      <xdr:colOff>25400</xdr:colOff>
      <xdr:row>37</xdr:row>
      <xdr:rowOff>152626</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5562600" y="72773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43664</xdr:rowOff>
    </xdr:from>
    <xdr:ext cx="762000" cy="259045"/>
    <xdr:sp macro="" textlink="">
      <xdr:nvSpPr>
        <xdr:cNvPr id="104" name="人口1人当たり決算額の推移最大値テキスト445">
          <a:extLst>
            <a:ext uri="{FF2B5EF4-FFF2-40B4-BE49-F238E27FC236}">
              <a16:creationId xmlns:a16="http://schemas.microsoft.com/office/drawing/2014/main" id="{00000000-0008-0000-0500-000068000000}"/>
            </a:ext>
          </a:extLst>
        </xdr:cNvPr>
        <xdr:cNvSpPr txBox="1"/>
      </xdr:nvSpPr>
      <xdr:spPr>
        <a:xfrm>
          <a:off x="5740400" y="5796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128737</xdr:rowOff>
    </xdr:from>
    <xdr:to>
      <xdr:col>30</xdr:col>
      <xdr:colOff>25400</xdr:colOff>
      <xdr:row>33</xdr:row>
      <xdr:rowOff>128737</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60532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37686</xdr:rowOff>
    </xdr:from>
    <xdr:to>
      <xdr:col>29</xdr:col>
      <xdr:colOff>127000</xdr:colOff>
      <xdr:row>37</xdr:row>
      <xdr:rowOff>100619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003800" y="7162386"/>
          <a:ext cx="647700" cy="62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35417</xdr:rowOff>
    </xdr:from>
    <xdr:ext cx="762000" cy="259045"/>
    <xdr:sp macro="" textlink="">
      <xdr:nvSpPr>
        <xdr:cNvPr id="107" name="人口1人当たり決算額の推移平均値テキスト445">
          <a:extLst>
            <a:ext uri="{FF2B5EF4-FFF2-40B4-BE49-F238E27FC236}">
              <a16:creationId xmlns:a16="http://schemas.microsoft.com/office/drawing/2014/main" id="{00000000-0008-0000-0500-00006B000000}"/>
            </a:ext>
          </a:extLst>
        </xdr:cNvPr>
        <xdr:cNvSpPr txBox="1"/>
      </xdr:nvSpPr>
      <xdr:spPr>
        <a:xfrm>
          <a:off x="5740400" y="66457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190340</xdr:rowOff>
    </xdr:from>
    <xdr:to>
      <xdr:col>29</xdr:col>
      <xdr:colOff>177800</xdr:colOff>
      <xdr:row>35</xdr:row>
      <xdr:rowOff>291940</xdr:rowOff>
    </xdr:to>
    <xdr:sp macro="" textlink="">
      <xdr:nvSpPr>
        <xdr:cNvPr id="108" name="フローチャート: 判断 107">
          <a:extLst>
            <a:ext uri="{FF2B5EF4-FFF2-40B4-BE49-F238E27FC236}">
              <a16:creationId xmlns:a16="http://schemas.microsoft.com/office/drawing/2014/main" id="{00000000-0008-0000-0500-00006C000000}"/>
            </a:ext>
          </a:extLst>
        </xdr:cNvPr>
        <xdr:cNvSpPr/>
      </xdr:nvSpPr>
      <xdr:spPr bwMode="auto">
        <a:xfrm>
          <a:off x="5600700" y="6800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69667</xdr:rowOff>
    </xdr:from>
    <xdr:to>
      <xdr:col>26</xdr:col>
      <xdr:colOff>50800</xdr:colOff>
      <xdr:row>37</xdr:row>
      <xdr:rowOff>37686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4305300" y="7022917"/>
          <a:ext cx="698500" cy="1394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156690</xdr:rowOff>
    </xdr:from>
    <xdr:to>
      <xdr:col>26</xdr:col>
      <xdr:colOff>101600</xdr:colOff>
      <xdr:row>35</xdr:row>
      <xdr:rowOff>258290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4953000" y="6767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268467</xdr:rowOff>
    </xdr:from>
    <xdr:ext cx="7366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4622800" y="6535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199900</xdr:rowOff>
    </xdr:from>
    <xdr:to>
      <xdr:col>22</xdr:col>
      <xdr:colOff>114300</xdr:colOff>
      <xdr:row>36</xdr:row>
      <xdr:rowOff>69667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3606800" y="6810250"/>
          <a:ext cx="698500" cy="2126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152324</xdr:rowOff>
    </xdr:from>
    <xdr:to>
      <xdr:col>22</xdr:col>
      <xdr:colOff>165100</xdr:colOff>
      <xdr:row>35</xdr:row>
      <xdr:rowOff>253924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254500" y="6762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264101</xdr:rowOff>
    </xdr:from>
    <xdr:ext cx="7620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3924300" y="6531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199900</xdr:rowOff>
    </xdr:from>
    <xdr:to>
      <xdr:col>18</xdr:col>
      <xdr:colOff>177800</xdr:colOff>
      <xdr:row>36</xdr:row>
      <xdr:rowOff>97076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2908300" y="6810250"/>
          <a:ext cx="698500" cy="2400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193198</xdr:rowOff>
    </xdr:from>
    <xdr:to>
      <xdr:col>19</xdr:col>
      <xdr:colOff>38100</xdr:colOff>
      <xdr:row>35</xdr:row>
      <xdr:rowOff>294798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3556000" y="6803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279575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225800" y="6889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241706</xdr:rowOff>
    </xdr:from>
    <xdr:to>
      <xdr:col>15</xdr:col>
      <xdr:colOff>101600</xdr:colOff>
      <xdr:row>36</xdr:row>
      <xdr:rowOff>406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2857500" y="6852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10583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2527300" y="662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49819</xdr:rowOff>
    </xdr:from>
    <xdr:to>
      <xdr:col>29</xdr:col>
      <xdr:colOff>177800</xdr:colOff>
      <xdr:row>37</xdr:row>
      <xdr:rowOff>151419</xdr:rowOff>
    </xdr:to>
    <xdr:sp macro="" textlink="">
      <xdr:nvSpPr>
        <xdr:cNvPr id="125" name="楕円 124">
          <a:extLst>
            <a:ext uri="{FF2B5EF4-FFF2-40B4-BE49-F238E27FC236}">
              <a16:creationId xmlns:a16="http://schemas.microsoft.com/office/drawing/2014/main" id="{00000000-0008-0000-0500-00007D000000}"/>
            </a:ext>
          </a:extLst>
        </xdr:cNvPr>
        <xdr:cNvSpPr/>
      </xdr:nvSpPr>
      <xdr:spPr bwMode="auto">
        <a:xfrm>
          <a:off x="5600700" y="7174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129846</xdr:rowOff>
    </xdr:from>
    <xdr:ext cx="762000" cy="259045"/>
    <xdr:sp macro="" textlink="">
      <xdr:nvSpPr>
        <xdr:cNvPr id="126" name="人口1人当たり決算額の推移該当値テキスト445">
          <a:extLst>
            <a:ext uri="{FF2B5EF4-FFF2-40B4-BE49-F238E27FC236}">
              <a16:creationId xmlns:a16="http://schemas.microsoft.com/office/drawing/2014/main" id="{00000000-0008-0000-0500-00007E000000}"/>
            </a:ext>
          </a:extLst>
        </xdr:cNvPr>
        <xdr:cNvSpPr txBox="1"/>
      </xdr:nvSpPr>
      <xdr:spPr>
        <a:xfrm>
          <a:off x="5740400" y="7083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158336</xdr:rowOff>
    </xdr:from>
    <xdr:to>
      <xdr:col>26</xdr:col>
      <xdr:colOff>101600</xdr:colOff>
      <xdr:row>37</xdr:row>
      <xdr:rowOff>88486</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4953000" y="71115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73263</xdr:rowOff>
    </xdr:from>
    <xdr:ext cx="7366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622800" y="7197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18867</xdr:rowOff>
    </xdr:from>
    <xdr:to>
      <xdr:col>22</xdr:col>
      <xdr:colOff>165100</xdr:colOff>
      <xdr:row>36</xdr:row>
      <xdr:rowOff>120467</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254500" y="69721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105244</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924300" y="7058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149100</xdr:rowOff>
    </xdr:from>
    <xdr:to>
      <xdr:col>19</xdr:col>
      <xdr:colOff>38100</xdr:colOff>
      <xdr:row>35</xdr:row>
      <xdr:rowOff>250700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3556000" y="67594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260877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225800" y="6528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46276</xdr:rowOff>
    </xdr:from>
    <xdr:to>
      <xdr:col>15</xdr:col>
      <xdr:colOff>101600</xdr:colOff>
      <xdr:row>36</xdr:row>
      <xdr:rowOff>147876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2857500" y="69995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132653</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527300" y="7085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埼玉県神川町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12,759
12,099
47.40
6,300,233
5,914,698
363,822
4,407,077
4,710,587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77303</xdr:rowOff>
    </xdr:from>
    <xdr:to>
      <xdr:col>24</xdr:col>
      <xdr:colOff>62865</xdr:colOff>
      <xdr:row>39</xdr:row>
      <xdr:rowOff>10704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20803"/>
          <a:ext cx="1270" cy="1476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0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10704</xdr:rowOff>
    </xdr:from>
    <xdr:to>
      <xdr:col>24</xdr:col>
      <xdr:colOff>152400</xdr:colOff>
      <xdr:row>39</xdr:row>
      <xdr:rowOff>10704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97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23980</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6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77303</xdr:rowOff>
    </xdr:from>
    <xdr:to>
      <xdr:col>24</xdr:col>
      <xdr:colOff>152400</xdr:colOff>
      <xdr:row>30</xdr:row>
      <xdr:rowOff>77303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2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113476</xdr:rowOff>
    </xdr:from>
    <xdr:to>
      <xdr:col>24</xdr:col>
      <xdr:colOff>63500</xdr:colOff>
      <xdr:row>37</xdr:row>
      <xdr:rowOff>16027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85676"/>
          <a:ext cx="838200" cy="7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123958</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532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101081</xdr:rowOff>
    </xdr:from>
    <xdr:to>
      <xdr:col>24</xdr:col>
      <xdr:colOff>114300</xdr:colOff>
      <xdr:row>36</xdr:row>
      <xdr:rowOff>31231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1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16027</xdr:rowOff>
    </xdr:from>
    <xdr:to>
      <xdr:col>19</xdr:col>
      <xdr:colOff>177800</xdr:colOff>
      <xdr:row>37</xdr:row>
      <xdr:rowOff>53975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59677"/>
          <a:ext cx="889000" cy="3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28419</xdr:rowOff>
    </xdr:from>
    <xdr:to>
      <xdr:col>20</xdr:col>
      <xdr:colOff>38100</xdr:colOff>
      <xdr:row>36</xdr:row>
      <xdr:rowOff>130019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0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146546</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5975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53975</xdr:rowOff>
    </xdr:from>
    <xdr:to>
      <xdr:col>15</xdr:col>
      <xdr:colOff>50800</xdr:colOff>
      <xdr:row>37</xdr:row>
      <xdr:rowOff>70097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97625"/>
          <a:ext cx="889000" cy="16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80235</xdr:rowOff>
    </xdr:from>
    <xdr:to>
      <xdr:col>15</xdr:col>
      <xdr:colOff>101600</xdr:colOff>
      <xdr:row>37</xdr:row>
      <xdr:rowOff>10385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5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26912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027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70097</xdr:rowOff>
    </xdr:from>
    <xdr:to>
      <xdr:col>10</xdr:col>
      <xdr:colOff>114300</xdr:colOff>
      <xdr:row>37</xdr:row>
      <xdr:rowOff>89854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13747"/>
          <a:ext cx="889000" cy="19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98980</xdr:rowOff>
    </xdr:from>
    <xdr:to>
      <xdr:col>10</xdr:col>
      <xdr:colOff>165100</xdr:colOff>
      <xdr:row>37</xdr:row>
      <xdr:rowOff>29130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7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45657</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046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137886</xdr:rowOff>
    </xdr:from>
    <xdr:to>
      <xdr:col>6</xdr:col>
      <xdr:colOff>38100</xdr:colOff>
      <xdr:row>37</xdr:row>
      <xdr:rowOff>68036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1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84563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08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62676</xdr:rowOff>
    </xdr:from>
    <xdr:to>
      <xdr:col>24</xdr:col>
      <xdr:colOff>114300</xdr:colOff>
      <xdr:row>36</xdr:row>
      <xdr:rowOff>164276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3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41103</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13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136677</xdr:rowOff>
    </xdr:from>
    <xdr:to>
      <xdr:col>20</xdr:col>
      <xdr:colOff>38100</xdr:colOff>
      <xdr:row>37</xdr:row>
      <xdr:rowOff>66827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0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57954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01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3175</xdr:rowOff>
    </xdr:from>
    <xdr:to>
      <xdr:col>15</xdr:col>
      <xdr:colOff>101600</xdr:colOff>
      <xdr:row>37</xdr:row>
      <xdr:rowOff>104775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4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95902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39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19297</xdr:rowOff>
    </xdr:from>
    <xdr:to>
      <xdr:col>10</xdr:col>
      <xdr:colOff>165100</xdr:colOff>
      <xdr:row>37</xdr:row>
      <xdr:rowOff>120897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6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112024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5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39054</xdr:rowOff>
    </xdr:from>
    <xdr:to>
      <xdr:col>6</xdr:col>
      <xdr:colOff>38100</xdr:colOff>
      <xdr:row>37</xdr:row>
      <xdr:rowOff>140654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8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131781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7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119454</xdr:rowOff>
    </xdr:from>
    <xdr:to>
      <xdr:col>24</xdr:col>
      <xdr:colOff>62865</xdr:colOff>
      <xdr:row>57</xdr:row>
      <xdr:rowOff>128186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691954"/>
          <a:ext cx="1270" cy="1208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132013</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990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128186</xdr:rowOff>
    </xdr:from>
    <xdr:to>
      <xdr:col>24</xdr:col>
      <xdr:colOff>152400</xdr:colOff>
      <xdr:row>57</xdr:row>
      <xdr:rowOff>128186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990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66131</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467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119454</xdr:rowOff>
    </xdr:from>
    <xdr:to>
      <xdr:col>24</xdr:col>
      <xdr:colOff>152400</xdr:colOff>
      <xdr:row>50</xdr:row>
      <xdr:rowOff>119454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69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128186</xdr:rowOff>
    </xdr:from>
    <xdr:to>
      <xdr:col>24</xdr:col>
      <xdr:colOff>63500</xdr:colOff>
      <xdr:row>57</xdr:row>
      <xdr:rowOff>153504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3797300" y="9900836"/>
          <a:ext cx="838200" cy="25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73064</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502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50187</xdr:rowOff>
    </xdr:from>
    <xdr:to>
      <xdr:col>24</xdr:col>
      <xdr:colOff>114300</xdr:colOff>
      <xdr:row>56</xdr:row>
      <xdr:rowOff>151787</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65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153504</xdr:rowOff>
    </xdr:from>
    <xdr:to>
      <xdr:col>19</xdr:col>
      <xdr:colOff>177800</xdr:colOff>
      <xdr:row>57</xdr:row>
      <xdr:rowOff>157737</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9926154"/>
          <a:ext cx="889000" cy="4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92409</xdr:rowOff>
    </xdr:from>
    <xdr:to>
      <xdr:col>20</xdr:col>
      <xdr:colOff>38100</xdr:colOff>
      <xdr:row>57</xdr:row>
      <xdr:rowOff>22559</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6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39086</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468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157737</xdr:rowOff>
    </xdr:from>
    <xdr:to>
      <xdr:col>15</xdr:col>
      <xdr:colOff>50800</xdr:colOff>
      <xdr:row>58</xdr:row>
      <xdr:rowOff>9562</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019300" y="9930387"/>
          <a:ext cx="889000" cy="2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108712</xdr:rowOff>
    </xdr:from>
    <xdr:to>
      <xdr:col>15</xdr:col>
      <xdr:colOff>101600</xdr:colOff>
      <xdr:row>57</xdr:row>
      <xdr:rowOff>38862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55389</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08795" y="9485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158651</xdr:rowOff>
    </xdr:from>
    <xdr:to>
      <xdr:col>10</xdr:col>
      <xdr:colOff>114300</xdr:colOff>
      <xdr:row>58</xdr:row>
      <xdr:rowOff>9562</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1130300" y="9931301"/>
          <a:ext cx="889000" cy="22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134540</xdr:rowOff>
    </xdr:from>
    <xdr:to>
      <xdr:col>10</xdr:col>
      <xdr:colOff>165100</xdr:colOff>
      <xdr:row>57</xdr:row>
      <xdr:rowOff>64690</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81217</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52111" y="951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163546</xdr:rowOff>
    </xdr:from>
    <xdr:to>
      <xdr:col>6</xdr:col>
      <xdr:colOff>38100</xdr:colOff>
      <xdr:row>57</xdr:row>
      <xdr:rowOff>93696</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110223</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63111" y="953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77386</xdr:rowOff>
    </xdr:from>
    <xdr:to>
      <xdr:col>24</xdr:col>
      <xdr:colOff>114300</xdr:colOff>
      <xdr:row>58</xdr:row>
      <xdr:rowOff>7536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85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163763</xdr:rowOff>
    </xdr:from>
    <xdr:ext cx="534377"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76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102704</xdr:rowOff>
    </xdr:from>
    <xdr:to>
      <xdr:col>20</xdr:col>
      <xdr:colOff>38100</xdr:colOff>
      <xdr:row>58</xdr:row>
      <xdr:rowOff>32854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87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23981</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530111" y="996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106937</xdr:rowOff>
    </xdr:from>
    <xdr:to>
      <xdr:col>15</xdr:col>
      <xdr:colOff>101600</xdr:colOff>
      <xdr:row>58</xdr:row>
      <xdr:rowOff>37087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879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28214</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41111" y="9972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130212</xdr:rowOff>
    </xdr:from>
    <xdr:to>
      <xdr:col>10</xdr:col>
      <xdr:colOff>165100</xdr:colOff>
      <xdr:row>58</xdr:row>
      <xdr:rowOff>60362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90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51489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52111" y="999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107851</xdr:rowOff>
    </xdr:from>
    <xdr:to>
      <xdr:col>6</xdr:col>
      <xdr:colOff>38100</xdr:colOff>
      <xdr:row>58</xdr:row>
      <xdr:rowOff>38001</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88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29128</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63111" y="997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106134</xdr:rowOff>
    </xdr:from>
    <xdr:to>
      <xdr:col>24</xdr:col>
      <xdr:colOff>62865</xdr:colOff>
      <xdr:row>79</xdr:row>
      <xdr:rowOff>44335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79084"/>
          <a:ext cx="1270" cy="1309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48162</xdr:rowOff>
    </xdr:from>
    <xdr:ext cx="249299"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927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44335</xdr:rowOff>
    </xdr:from>
    <xdr:to>
      <xdr:col>24</xdr:col>
      <xdr:colOff>152400</xdr:colOff>
      <xdr:row>79</xdr:row>
      <xdr:rowOff>44335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88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52811</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205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106134</xdr:rowOff>
    </xdr:from>
    <xdr:to>
      <xdr:col>24</xdr:col>
      <xdr:colOff>152400</xdr:colOff>
      <xdr:row>71</xdr:row>
      <xdr:rowOff>106134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7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117202</xdr:rowOff>
    </xdr:from>
    <xdr:to>
      <xdr:col>24</xdr:col>
      <xdr:colOff>63500</xdr:colOff>
      <xdr:row>78</xdr:row>
      <xdr:rowOff>132862</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797300" y="13490302"/>
          <a:ext cx="838200" cy="1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129875</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60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106998</xdr:rowOff>
    </xdr:from>
    <xdr:to>
      <xdr:col>24</xdr:col>
      <xdr:colOff>114300</xdr:colOff>
      <xdr:row>78</xdr:row>
      <xdr:rowOff>37148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308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117202</xdr:rowOff>
    </xdr:from>
    <xdr:to>
      <xdr:col>19</xdr:col>
      <xdr:colOff>177800</xdr:colOff>
      <xdr:row>79</xdr:row>
      <xdr:rowOff>7550</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490302"/>
          <a:ext cx="889000" cy="61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162034</xdr:rowOff>
    </xdr:from>
    <xdr:to>
      <xdr:col>20</xdr:col>
      <xdr:colOff>38100</xdr:colOff>
      <xdr:row>78</xdr:row>
      <xdr:rowOff>92184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108711</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62428" y="1313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140596</xdr:rowOff>
    </xdr:from>
    <xdr:to>
      <xdr:col>15</xdr:col>
      <xdr:colOff>50800</xdr:colOff>
      <xdr:row>79</xdr:row>
      <xdr:rowOff>7550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019300" y="13513696"/>
          <a:ext cx="889000" cy="3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163595</xdr:rowOff>
    </xdr:from>
    <xdr:to>
      <xdr:col>15</xdr:col>
      <xdr:colOff>101600</xdr:colOff>
      <xdr:row>78</xdr:row>
      <xdr:rowOff>93745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6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110272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314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140596</xdr:rowOff>
    </xdr:from>
    <xdr:to>
      <xdr:col>10</xdr:col>
      <xdr:colOff>114300</xdr:colOff>
      <xdr:row>78</xdr:row>
      <xdr:rowOff>148692</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3513696"/>
          <a:ext cx="889000" cy="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149307</xdr:rowOff>
    </xdr:from>
    <xdr:to>
      <xdr:col>10</xdr:col>
      <xdr:colOff>165100</xdr:colOff>
      <xdr:row>78</xdr:row>
      <xdr:rowOff>79457</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5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95984</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126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150318</xdr:rowOff>
    </xdr:from>
    <xdr:to>
      <xdr:col>6</xdr:col>
      <xdr:colOff>38100</xdr:colOff>
      <xdr:row>78</xdr:row>
      <xdr:rowOff>80468</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351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96995</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127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82062</xdr:rowOff>
    </xdr:from>
    <xdr:to>
      <xdr:col>24</xdr:col>
      <xdr:colOff>114300</xdr:colOff>
      <xdr:row>79</xdr:row>
      <xdr:rowOff>12212</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45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168439</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370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66402</xdr:rowOff>
    </xdr:from>
    <xdr:to>
      <xdr:col>20</xdr:col>
      <xdr:colOff>38100</xdr:colOff>
      <xdr:row>78</xdr:row>
      <xdr:rowOff>168002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43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159129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53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128200</xdr:rowOff>
    </xdr:from>
    <xdr:to>
      <xdr:col>15</xdr:col>
      <xdr:colOff>101600</xdr:colOff>
      <xdr:row>79</xdr:row>
      <xdr:rowOff>58350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5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49477</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59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89796</xdr:rowOff>
    </xdr:from>
    <xdr:to>
      <xdr:col>10</xdr:col>
      <xdr:colOff>165100</xdr:colOff>
      <xdr:row>79</xdr:row>
      <xdr:rowOff>19946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46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11073</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555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97892</xdr:rowOff>
    </xdr:from>
    <xdr:to>
      <xdr:col>6</xdr:col>
      <xdr:colOff>38100</xdr:colOff>
      <xdr:row>79</xdr:row>
      <xdr:rowOff>28042</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4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19169</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56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144323</xdr:rowOff>
    </xdr:from>
    <xdr:to>
      <xdr:col>24</xdr:col>
      <xdr:colOff>62865</xdr:colOff>
      <xdr:row>97</xdr:row>
      <xdr:rowOff>132868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03373"/>
          <a:ext cx="1270" cy="13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136695</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6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132868</xdr:rowOff>
    </xdr:from>
    <xdr:to>
      <xdr:col>24</xdr:col>
      <xdr:colOff>152400</xdr:colOff>
      <xdr:row>97</xdr:row>
      <xdr:rowOff>132868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63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91000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78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144323</xdr:rowOff>
    </xdr:from>
    <xdr:to>
      <xdr:col>24</xdr:col>
      <xdr:colOff>152400</xdr:colOff>
      <xdr:row>89</xdr:row>
      <xdr:rowOff>144323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03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30074</xdr:rowOff>
    </xdr:from>
    <xdr:to>
      <xdr:col>24</xdr:col>
      <xdr:colOff>63500</xdr:colOff>
      <xdr:row>96</xdr:row>
      <xdr:rowOff>118644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6489274"/>
          <a:ext cx="838200" cy="88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130167</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0750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107290</xdr:rowOff>
    </xdr:from>
    <xdr:to>
      <xdr:col>24</xdr:col>
      <xdr:colOff>114300</xdr:colOff>
      <xdr:row>95</xdr:row>
      <xdr:rowOff>37440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22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30074</xdr:rowOff>
    </xdr:from>
    <xdr:to>
      <xdr:col>19</xdr:col>
      <xdr:colOff>177800</xdr:colOff>
      <xdr:row>97</xdr:row>
      <xdr:rowOff>6528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489274"/>
          <a:ext cx="889000" cy="147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1575</xdr:rowOff>
    </xdr:from>
    <xdr:to>
      <xdr:col>20</xdr:col>
      <xdr:colOff>38100</xdr:colOff>
      <xdr:row>95</xdr:row>
      <xdr:rowOff>103175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28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119702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064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53391</xdr:rowOff>
    </xdr:from>
    <xdr:to>
      <xdr:col>15</xdr:col>
      <xdr:colOff>50800</xdr:colOff>
      <xdr:row>97</xdr:row>
      <xdr:rowOff>6528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512591"/>
          <a:ext cx="889000" cy="12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113728</xdr:rowOff>
    </xdr:from>
    <xdr:to>
      <xdr:col>15</xdr:col>
      <xdr:colOff>101600</xdr:colOff>
      <xdr:row>96</xdr:row>
      <xdr:rowOff>43878</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4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60405</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1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53391</xdr:rowOff>
    </xdr:from>
    <xdr:to>
      <xdr:col>10</xdr:col>
      <xdr:colOff>114300</xdr:colOff>
      <xdr:row>97</xdr:row>
      <xdr:rowOff>170041</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512591"/>
          <a:ext cx="889000" cy="28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149898</xdr:rowOff>
    </xdr:from>
    <xdr:to>
      <xdr:col>10</xdr:col>
      <xdr:colOff>165100</xdr:colOff>
      <xdr:row>95</xdr:row>
      <xdr:rowOff>80048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26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96575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041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64821</xdr:rowOff>
    </xdr:from>
    <xdr:to>
      <xdr:col>6</xdr:col>
      <xdr:colOff>38100</xdr:colOff>
      <xdr:row>96</xdr:row>
      <xdr:rowOff>166421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24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11498</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29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67844</xdr:rowOff>
    </xdr:from>
    <xdr:to>
      <xdr:col>24</xdr:col>
      <xdr:colOff>114300</xdr:colOff>
      <xdr:row>96</xdr:row>
      <xdr:rowOff>169444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52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46271</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50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150724</xdr:rowOff>
    </xdr:from>
    <xdr:to>
      <xdr:col>20</xdr:col>
      <xdr:colOff>38100</xdr:colOff>
      <xdr:row>96</xdr:row>
      <xdr:rowOff>80874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43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72001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53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127178</xdr:rowOff>
    </xdr:from>
    <xdr:to>
      <xdr:col>15</xdr:col>
      <xdr:colOff>101600</xdr:colOff>
      <xdr:row>97</xdr:row>
      <xdr:rowOff>57328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586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48455</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67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2591</xdr:rowOff>
    </xdr:from>
    <xdr:to>
      <xdr:col>10</xdr:col>
      <xdr:colOff>165100</xdr:colOff>
      <xdr:row>96</xdr:row>
      <xdr:rowOff>104191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461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95318</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55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119241</xdr:rowOff>
    </xdr:from>
    <xdr:to>
      <xdr:col>6</xdr:col>
      <xdr:colOff>38100</xdr:colOff>
      <xdr:row>98</xdr:row>
      <xdr:rowOff>49391</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74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40518</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842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67382</xdr:rowOff>
    </xdr:from>
    <xdr:to>
      <xdr:col>54</xdr:col>
      <xdr:colOff>189865</xdr:colOff>
      <xdr:row>37</xdr:row>
      <xdr:rowOff>116051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82332"/>
          <a:ext cx="1270" cy="1077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119878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116051</xdr:rowOff>
    </xdr:from>
    <xdr:to>
      <xdr:col>55</xdr:col>
      <xdr:colOff>88900</xdr:colOff>
      <xdr:row>37</xdr:row>
      <xdr:rowOff>116051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5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14059</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57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67382</xdr:rowOff>
    </xdr:from>
    <xdr:to>
      <xdr:col>55</xdr:col>
      <xdr:colOff>88900</xdr:colOff>
      <xdr:row>31</xdr:row>
      <xdr:rowOff>67382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8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107254</xdr:rowOff>
    </xdr:from>
    <xdr:to>
      <xdr:col>55</xdr:col>
      <xdr:colOff>0</xdr:colOff>
      <xdr:row>37</xdr:row>
      <xdr:rowOff>116051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450904"/>
          <a:ext cx="838200" cy="8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14851</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15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163424</xdr:rowOff>
    </xdr:from>
    <xdr:to>
      <xdr:col>55</xdr:col>
      <xdr:colOff>50800</xdr:colOff>
      <xdr:row>36</xdr:row>
      <xdr:rowOff>93574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16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92730</xdr:rowOff>
    </xdr:from>
    <xdr:to>
      <xdr:col>50</xdr:col>
      <xdr:colOff>114300</xdr:colOff>
      <xdr:row>37</xdr:row>
      <xdr:rowOff>107254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436380"/>
          <a:ext cx="889000" cy="1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34246</xdr:rowOff>
    </xdr:from>
    <xdr:to>
      <xdr:col>50</xdr:col>
      <xdr:colOff>165100</xdr:colOff>
      <xdr:row>36</xdr:row>
      <xdr:rowOff>135846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0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152373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5981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92730</xdr:rowOff>
    </xdr:from>
    <xdr:to>
      <xdr:col>45</xdr:col>
      <xdr:colOff>177800</xdr:colOff>
      <xdr:row>38</xdr:row>
      <xdr:rowOff>4719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436380"/>
          <a:ext cx="889000" cy="83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54176</xdr:rowOff>
    </xdr:from>
    <xdr:to>
      <xdr:col>46</xdr:col>
      <xdr:colOff>38100</xdr:colOff>
      <xdr:row>36</xdr:row>
      <xdr:rowOff>155776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2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853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01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98339</xdr:rowOff>
    </xdr:from>
    <xdr:to>
      <xdr:col>41</xdr:col>
      <xdr:colOff>50800</xdr:colOff>
      <xdr:row>38</xdr:row>
      <xdr:rowOff>4719</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099089"/>
          <a:ext cx="889000" cy="420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91399</xdr:rowOff>
    </xdr:from>
    <xdr:to>
      <xdr:col>41</xdr:col>
      <xdr:colOff>101600</xdr:colOff>
      <xdr:row>37</xdr:row>
      <xdr:rowOff>21549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26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38076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038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23029</xdr:rowOff>
    </xdr:from>
    <xdr:to>
      <xdr:col>36</xdr:col>
      <xdr:colOff>165100</xdr:colOff>
      <xdr:row>34</xdr:row>
      <xdr:rowOff>124629</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85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141156</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627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65251</xdr:rowOff>
    </xdr:from>
    <xdr:to>
      <xdr:col>55</xdr:col>
      <xdr:colOff>50800</xdr:colOff>
      <xdr:row>37</xdr:row>
      <xdr:rowOff>166852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40890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151628</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32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56454</xdr:rowOff>
    </xdr:from>
    <xdr:to>
      <xdr:col>50</xdr:col>
      <xdr:colOff>165100</xdr:colOff>
      <xdr:row>37</xdr:row>
      <xdr:rowOff>158054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40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149181</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49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41930</xdr:rowOff>
    </xdr:from>
    <xdr:to>
      <xdr:col>46</xdr:col>
      <xdr:colOff>38100</xdr:colOff>
      <xdr:row>37</xdr:row>
      <xdr:rowOff>143530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8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134657</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47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125369</xdr:rowOff>
    </xdr:from>
    <xdr:to>
      <xdr:col>41</xdr:col>
      <xdr:colOff>101600</xdr:colOff>
      <xdr:row>38</xdr:row>
      <xdr:rowOff>55519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46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46646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56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47539</xdr:rowOff>
    </xdr:from>
    <xdr:to>
      <xdr:col>36</xdr:col>
      <xdr:colOff>165100</xdr:colOff>
      <xdr:row>35</xdr:row>
      <xdr:rowOff>149139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04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140266</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141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93511</xdr:rowOff>
    </xdr:from>
    <xdr:to>
      <xdr:col>54</xdr:col>
      <xdr:colOff>189865</xdr:colOff>
      <xdr:row>58</xdr:row>
      <xdr:rowOff>163192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837461"/>
          <a:ext cx="1270" cy="1269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167019</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1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163192</xdr:rowOff>
    </xdr:from>
    <xdr:to>
      <xdr:col>55</xdr:col>
      <xdr:colOff>88900</xdr:colOff>
      <xdr:row>58</xdr:row>
      <xdr:rowOff>163192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07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40188</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612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93511</xdr:rowOff>
    </xdr:from>
    <xdr:to>
      <xdr:col>55</xdr:col>
      <xdr:colOff>88900</xdr:colOff>
      <xdr:row>51</xdr:row>
      <xdr:rowOff>93511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837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128632</xdr:rowOff>
    </xdr:from>
    <xdr:to>
      <xdr:col>55</xdr:col>
      <xdr:colOff>0</xdr:colOff>
      <xdr:row>58</xdr:row>
      <xdr:rowOff>128694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10072732"/>
          <a:ext cx="838200" cy="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132193</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7333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109316</xdr:rowOff>
    </xdr:from>
    <xdr:to>
      <xdr:col>55</xdr:col>
      <xdr:colOff>50800</xdr:colOff>
      <xdr:row>58</xdr:row>
      <xdr:rowOff>39466</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88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75681</xdr:rowOff>
    </xdr:from>
    <xdr:to>
      <xdr:col>50</xdr:col>
      <xdr:colOff>114300</xdr:colOff>
      <xdr:row>58</xdr:row>
      <xdr:rowOff>128632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10019781"/>
          <a:ext cx="889000" cy="5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149525</xdr:rowOff>
    </xdr:from>
    <xdr:to>
      <xdr:col>50</xdr:col>
      <xdr:colOff>165100</xdr:colOff>
      <xdr:row>58</xdr:row>
      <xdr:rowOff>79675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9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96202</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69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16586</xdr:rowOff>
    </xdr:from>
    <xdr:to>
      <xdr:col>45</xdr:col>
      <xdr:colOff>177800</xdr:colOff>
      <xdr:row>58</xdr:row>
      <xdr:rowOff>75681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960686"/>
          <a:ext cx="889000" cy="59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155562</xdr:rowOff>
    </xdr:from>
    <xdr:to>
      <xdr:col>46</xdr:col>
      <xdr:colOff>38100</xdr:colOff>
      <xdr:row>58</xdr:row>
      <xdr:rowOff>85712</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928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102239</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70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13901</xdr:rowOff>
    </xdr:from>
    <xdr:to>
      <xdr:col>41</xdr:col>
      <xdr:colOff>50800</xdr:colOff>
      <xdr:row>58</xdr:row>
      <xdr:rowOff>16586</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958001"/>
          <a:ext cx="889000" cy="2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1381</xdr:rowOff>
    </xdr:from>
    <xdr:to>
      <xdr:col>41</xdr:col>
      <xdr:colOff>101600</xdr:colOff>
      <xdr:row>58</xdr:row>
      <xdr:rowOff>102981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94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94108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1003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155963</xdr:rowOff>
    </xdr:from>
    <xdr:to>
      <xdr:col>36</xdr:col>
      <xdr:colOff>165100</xdr:colOff>
      <xdr:row>58</xdr:row>
      <xdr:rowOff>86113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92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77240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1002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77894</xdr:rowOff>
    </xdr:from>
    <xdr:to>
      <xdr:col>55</xdr:col>
      <xdr:colOff>50800</xdr:colOff>
      <xdr:row>59</xdr:row>
      <xdr:rowOff>8044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1002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164271</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936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77832</xdr:rowOff>
    </xdr:from>
    <xdr:to>
      <xdr:col>50</xdr:col>
      <xdr:colOff>165100</xdr:colOff>
      <xdr:row>59</xdr:row>
      <xdr:rowOff>7982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1002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170559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1011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24881</xdr:rowOff>
    </xdr:from>
    <xdr:to>
      <xdr:col>46</xdr:col>
      <xdr:colOff>38100</xdr:colOff>
      <xdr:row>58</xdr:row>
      <xdr:rowOff>126481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96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117608</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06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137236</xdr:rowOff>
    </xdr:from>
    <xdr:to>
      <xdr:col>41</xdr:col>
      <xdr:colOff>101600</xdr:colOff>
      <xdr:row>58</xdr:row>
      <xdr:rowOff>67386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90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83913</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61795" y="9685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134551</xdr:rowOff>
    </xdr:from>
    <xdr:to>
      <xdr:col>36</xdr:col>
      <xdr:colOff>165100</xdr:colOff>
      <xdr:row>58</xdr:row>
      <xdr:rowOff>64701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907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81228</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672795" y="968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25976</xdr:rowOff>
    </xdr:from>
    <xdr:to>
      <xdr:col>54</xdr:col>
      <xdr:colOff>189865</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27476"/>
          <a:ext cx="1270" cy="1485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144103</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02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25976</xdr:rowOff>
    </xdr:from>
    <xdr:to>
      <xdr:col>55</xdr:col>
      <xdr:colOff>88900</xdr:colOff>
      <xdr:row>70</xdr:row>
      <xdr:rowOff>25976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2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123206</xdr:rowOff>
    </xdr:from>
    <xdr:to>
      <xdr:col>55</xdr:col>
      <xdr:colOff>0</xdr:colOff>
      <xdr:row>78</xdr:row>
      <xdr:rowOff>139094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496306"/>
          <a:ext cx="838200" cy="15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18638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20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167211</xdr:rowOff>
    </xdr:from>
    <xdr:to>
      <xdr:col>55</xdr:col>
      <xdr:colOff>50800</xdr:colOff>
      <xdr:row>78</xdr:row>
      <xdr:rowOff>97361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68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123206</xdr:rowOff>
    </xdr:from>
    <xdr:to>
      <xdr:col>50</xdr:col>
      <xdr:colOff>114300</xdr:colOff>
      <xdr:row>78</xdr:row>
      <xdr:rowOff>131023</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496306"/>
          <a:ext cx="889000" cy="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23228</xdr:rowOff>
    </xdr:from>
    <xdr:to>
      <xdr:col>50</xdr:col>
      <xdr:colOff>165100</xdr:colOff>
      <xdr:row>78</xdr:row>
      <xdr:rowOff>124828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9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141355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17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6542</xdr:rowOff>
    </xdr:from>
    <xdr:to>
      <xdr:col>45</xdr:col>
      <xdr:colOff>177800</xdr:colOff>
      <xdr:row>78</xdr:row>
      <xdr:rowOff>131023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379642"/>
          <a:ext cx="889000" cy="124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19817</xdr:rowOff>
    </xdr:from>
    <xdr:to>
      <xdr:col>46</xdr:col>
      <xdr:colOff>38100</xdr:colOff>
      <xdr:row>78</xdr:row>
      <xdr:rowOff>121417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9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137944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6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6542</xdr:rowOff>
    </xdr:from>
    <xdr:to>
      <xdr:col>41</xdr:col>
      <xdr:colOff>50800</xdr:colOff>
      <xdr:row>78</xdr:row>
      <xdr:rowOff>114737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379642"/>
          <a:ext cx="889000" cy="10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33662</xdr:rowOff>
    </xdr:from>
    <xdr:to>
      <xdr:col>41</xdr:col>
      <xdr:colOff>101600</xdr:colOff>
      <xdr:row>78</xdr:row>
      <xdr:rowOff>135262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06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126389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49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19645</xdr:rowOff>
    </xdr:from>
    <xdr:to>
      <xdr:col>36</xdr:col>
      <xdr:colOff>165100</xdr:colOff>
      <xdr:row>78</xdr:row>
      <xdr:rowOff>121245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9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137772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167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88294</xdr:rowOff>
    </xdr:from>
    <xdr:to>
      <xdr:col>55</xdr:col>
      <xdr:colOff>50800</xdr:colOff>
      <xdr:row>79</xdr:row>
      <xdr:rowOff>18444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61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3221</xdr:rowOff>
    </xdr:from>
    <xdr:ext cx="378565"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7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72406</xdr:rowOff>
    </xdr:from>
    <xdr:to>
      <xdr:col>50</xdr:col>
      <xdr:colOff>165100</xdr:colOff>
      <xdr:row>79</xdr:row>
      <xdr:rowOff>2556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4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165133</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538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80223</xdr:rowOff>
    </xdr:from>
    <xdr:to>
      <xdr:col>46</xdr:col>
      <xdr:colOff>38100</xdr:colOff>
      <xdr:row>79</xdr:row>
      <xdr:rowOff>10373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5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1500</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546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127192</xdr:rowOff>
    </xdr:from>
    <xdr:to>
      <xdr:col>41</xdr:col>
      <xdr:colOff>101600</xdr:colOff>
      <xdr:row>78</xdr:row>
      <xdr:rowOff>57342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32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73869</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104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63937</xdr:rowOff>
    </xdr:from>
    <xdr:to>
      <xdr:col>36</xdr:col>
      <xdr:colOff>165100</xdr:colOff>
      <xdr:row>78</xdr:row>
      <xdr:rowOff>165537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3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156664</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52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66063</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839463"/>
          <a:ext cx="1270" cy="1102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12740</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614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66063</xdr:rowOff>
    </xdr:from>
    <xdr:to>
      <xdr:col>55</xdr:col>
      <xdr:colOff>88900</xdr:colOff>
      <xdr:row>92</xdr:row>
      <xdr:rowOff>66063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83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112122</xdr:rowOff>
    </xdr:from>
    <xdr:to>
      <xdr:col>55</xdr:col>
      <xdr:colOff>0</xdr:colOff>
      <xdr:row>97</xdr:row>
      <xdr:rowOff>141542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742772"/>
          <a:ext cx="838200" cy="2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164268</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52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141391</xdr:rowOff>
    </xdr:from>
    <xdr:to>
      <xdr:col>55</xdr:col>
      <xdr:colOff>50800</xdr:colOff>
      <xdr:row>97</xdr:row>
      <xdr:rowOff>71541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60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168669</xdr:rowOff>
    </xdr:from>
    <xdr:to>
      <xdr:col>50</xdr:col>
      <xdr:colOff>114300</xdr:colOff>
      <xdr:row>97</xdr:row>
      <xdr:rowOff>141542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627869"/>
          <a:ext cx="889000" cy="14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160631</xdr:rowOff>
    </xdr:from>
    <xdr:to>
      <xdr:col>50</xdr:col>
      <xdr:colOff>165100</xdr:colOff>
      <xdr:row>97</xdr:row>
      <xdr:rowOff>90781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107308</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39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168669</xdr:rowOff>
    </xdr:from>
    <xdr:to>
      <xdr:col>45</xdr:col>
      <xdr:colOff>177800</xdr:colOff>
      <xdr:row>97</xdr:row>
      <xdr:rowOff>105104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627869"/>
          <a:ext cx="889000" cy="10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14345</xdr:rowOff>
    </xdr:from>
    <xdr:to>
      <xdr:col>46</xdr:col>
      <xdr:colOff>38100</xdr:colOff>
      <xdr:row>97</xdr:row>
      <xdr:rowOff>115945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4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107072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737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70160</xdr:rowOff>
    </xdr:from>
    <xdr:to>
      <xdr:col>41</xdr:col>
      <xdr:colOff>50800</xdr:colOff>
      <xdr:row>97</xdr:row>
      <xdr:rowOff>105104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529360"/>
          <a:ext cx="889000" cy="20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39463</xdr:rowOff>
    </xdr:from>
    <xdr:to>
      <xdr:col>41</xdr:col>
      <xdr:colOff>101600</xdr:colOff>
      <xdr:row>97</xdr:row>
      <xdr:rowOff>141063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7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157590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44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15839</xdr:rowOff>
    </xdr:from>
    <xdr:to>
      <xdr:col>36</xdr:col>
      <xdr:colOff>165100</xdr:colOff>
      <xdr:row>97</xdr:row>
      <xdr:rowOff>117439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64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108566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73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61322</xdr:rowOff>
    </xdr:from>
    <xdr:to>
      <xdr:col>55</xdr:col>
      <xdr:colOff>50800</xdr:colOff>
      <xdr:row>97</xdr:row>
      <xdr:rowOff>162922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9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39749</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670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90742</xdr:rowOff>
    </xdr:from>
    <xdr:to>
      <xdr:col>50</xdr:col>
      <xdr:colOff>165100</xdr:colOff>
      <xdr:row>98</xdr:row>
      <xdr:rowOff>20892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2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12019</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81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117869</xdr:rowOff>
    </xdr:from>
    <xdr:to>
      <xdr:col>46</xdr:col>
      <xdr:colOff>38100</xdr:colOff>
      <xdr:row>97</xdr:row>
      <xdr:rowOff>48019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57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64546</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352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54304</xdr:rowOff>
    </xdr:from>
    <xdr:to>
      <xdr:col>41</xdr:col>
      <xdr:colOff>101600</xdr:colOff>
      <xdr:row>97</xdr:row>
      <xdr:rowOff>155904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68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147031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77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19360</xdr:rowOff>
    </xdr:from>
    <xdr:to>
      <xdr:col>36</xdr:col>
      <xdr:colOff>165100</xdr:colOff>
      <xdr:row>96</xdr:row>
      <xdr:rowOff>120960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47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137487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253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31229</xdr:rowOff>
    </xdr:from>
    <xdr:to>
      <xdr:col>85</xdr:col>
      <xdr:colOff>126364</xdr:colOff>
      <xdr:row>38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346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49086</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5641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149356</xdr:rowOff>
    </xdr:from>
    <xdr:ext cx="599010"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12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31229</xdr:rowOff>
    </xdr:from>
    <xdr:to>
      <xdr:col>86</xdr:col>
      <xdr:colOff>25400</xdr:colOff>
      <xdr:row>31</xdr:row>
      <xdr:rowOff>31229</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34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137986</xdr:rowOff>
    </xdr:from>
    <xdr:ext cx="469744"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310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115109</xdr:rowOff>
    </xdr:from>
    <xdr:to>
      <xdr:col>85</xdr:col>
      <xdr:colOff>177800</xdr:colOff>
      <xdr:row>38</xdr:row>
      <xdr:rowOff>45259</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45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106256</xdr:rowOff>
    </xdr:from>
    <xdr:to>
      <xdr:col>81</xdr:col>
      <xdr:colOff>101600</xdr:colOff>
      <xdr:row>38</xdr:row>
      <xdr:rowOff>36406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44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52933</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46428" y="622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89426</xdr:rowOff>
    </xdr:from>
    <xdr:to>
      <xdr:col>76</xdr:col>
      <xdr:colOff>165100</xdr:colOff>
      <xdr:row>38</xdr:row>
      <xdr:rowOff>19576</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43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36103</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57428" y="6208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148781</xdr:rowOff>
    </xdr:from>
    <xdr:to>
      <xdr:col>71</xdr:col>
      <xdr:colOff>177800</xdr:colOff>
      <xdr:row>38</xdr:row>
      <xdr:rowOff>25400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492431"/>
          <a:ext cx="889000" cy="48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92403</xdr:rowOff>
    </xdr:from>
    <xdr:to>
      <xdr:col>72</xdr:col>
      <xdr:colOff>38100</xdr:colOff>
      <xdr:row>38</xdr:row>
      <xdr:rowOff>22554</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43605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39080</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68428" y="6211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56587</xdr:rowOff>
    </xdr:from>
    <xdr:to>
      <xdr:col>67</xdr:col>
      <xdr:colOff>101600</xdr:colOff>
      <xdr:row>37</xdr:row>
      <xdr:rowOff>158187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40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3264</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47111" y="617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93536</xdr:rowOff>
    </xdr:from>
    <xdr:ext cx="249299"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371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97981</xdr:rowOff>
    </xdr:from>
    <xdr:to>
      <xdr:col>67</xdr:col>
      <xdr:colOff>101600</xdr:colOff>
      <xdr:row>38</xdr:row>
      <xdr:rowOff>28132</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44163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19258</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534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4535</xdr:rowOff>
    </xdr:from>
    <xdr:to>
      <xdr:col>67</xdr:col>
      <xdr:colOff>101600</xdr:colOff>
      <xdr:row>51</xdr:row>
      <xdr:rowOff>106135</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49</xdr:row>
      <xdr:rowOff>122662</xdr:rowOff>
    </xdr:from>
    <xdr:ext cx="313932"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57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17983</xdr:rowOff>
    </xdr:from>
    <xdr:to>
      <xdr:col>85</xdr:col>
      <xdr:colOff>126364</xdr:colOff>
      <xdr:row>79</xdr:row>
      <xdr:rowOff>102033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019483"/>
          <a:ext cx="1269" cy="1627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105860</xdr:rowOff>
    </xdr:from>
    <xdr:ext cx="534377"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65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102033</xdr:rowOff>
    </xdr:from>
    <xdr:to>
      <xdr:col>86</xdr:col>
      <xdr:colOff>25400</xdr:colOff>
      <xdr:row>79</xdr:row>
      <xdr:rowOff>102033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646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136110</xdr:rowOff>
    </xdr:from>
    <xdr:ext cx="599010"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794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17983</xdr:rowOff>
    </xdr:from>
    <xdr:to>
      <xdr:col>86</xdr:col>
      <xdr:colOff>25400</xdr:colOff>
      <xdr:row>70</xdr:row>
      <xdr:rowOff>17983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01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101867</xdr:rowOff>
    </xdr:from>
    <xdr:to>
      <xdr:col>85</xdr:col>
      <xdr:colOff>127000</xdr:colOff>
      <xdr:row>77</xdr:row>
      <xdr:rowOff>133972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3303517"/>
          <a:ext cx="838200" cy="3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119676</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978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96799</xdr:rowOff>
    </xdr:from>
    <xdr:to>
      <xdr:col>85</xdr:col>
      <xdr:colOff>177800</xdr:colOff>
      <xdr:row>77</xdr:row>
      <xdr:rowOff>26949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12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36258</xdr:rowOff>
    </xdr:from>
    <xdr:to>
      <xdr:col>81</xdr:col>
      <xdr:colOff>50800</xdr:colOff>
      <xdr:row>77</xdr:row>
      <xdr:rowOff>101867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4592300" y="13237908"/>
          <a:ext cx="889000" cy="65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35230</xdr:rowOff>
    </xdr:from>
    <xdr:to>
      <xdr:col>81</xdr:col>
      <xdr:colOff>101600</xdr:colOff>
      <xdr:row>76</xdr:row>
      <xdr:rowOff>136830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153357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84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160046</xdr:rowOff>
    </xdr:from>
    <xdr:to>
      <xdr:col>76</xdr:col>
      <xdr:colOff>114300</xdr:colOff>
      <xdr:row>77</xdr:row>
      <xdr:rowOff>36258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3018796"/>
          <a:ext cx="889000" cy="219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55538</xdr:rowOff>
    </xdr:from>
    <xdr:to>
      <xdr:col>76</xdr:col>
      <xdr:colOff>165100</xdr:colOff>
      <xdr:row>76</xdr:row>
      <xdr:rowOff>157138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85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2214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60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160046</xdr:rowOff>
    </xdr:from>
    <xdr:to>
      <xdr:col>71</xdr:col>
      <xdr:colOff>177800</xdr:colOff>
      <xdr:row>76</xdr:row>
      <xdr:rowOff>136068</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3018796"/>
          <a:ext cx="889000" cy="1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85776</xdr:rowOff>
    </xdr:from>
    <xdr:to>
      <xdr:col>72</xdr:col>
      <xdr:colOff>38100</xdr:colOff>
      <xdr:row>77</xdr:row>
      <xdr:rowOff>15926</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115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7053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3208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145262</xdr:rowOff>
    </xdr:from>
    <xdr:to>
      <xdr:col>67</xdr:col>
      <xdr:colOff>101600</xdr:colOff>
      <xdr:row>77</xdr:row>
      <xdr:rowOff>75412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17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66539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326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83172</xdr:rowOff>
    </xdr:from>
    <xdr:to>
      <xdr:col>85</xdr:col>
      <xdr:colOff>177800</xdr:colOff>
      <xdr:row>78</xdr:row>
      <xdr:rowOff>13322</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28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61599</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263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51067</xdr:rowOff>
    </xdr:from>
    <xdr:to>
      <xdr:col>81</xdr:col>
      <xdr:colOff>101600</xdr:colOff>
      <xdr:row>77</xdr:row>
      <xdr:rowOff>152667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25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143794</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345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156908</xdr:rowOff>
    </xdr:from>
    <xdr:to>
      <xdr:col>76</xdr:col>
      <xdr:colOff>165100</xdr:colOff>
      <xdr:row>77</xdr:row>
      <xdr:rowOff>87058</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18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78185</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2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109245</xdr:rowOff>
    </xdr:from>
    <xdr:to>
      <xdr:col>72</xdr:col>
      <xdr:colOff>38100</xdr:colOff>
      <xdr:row>76</xdr:row>
      <xdr:rowOff>39396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296799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55922</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274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85268</xdr:rowOff>
    </xdr:from>
    <xdr:to>
      <xdr:col>67</xdr:col>
      <xdr:colOff>101600</xdr:colOff>
      <xdr:row>77</xdr:row>
      <xdr:rowOff>15418</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11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31945</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2890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27054</xdr:rowOff>
    </xdr:from>
    <xdr:to>
      <xdr:col>85</xdr:col>
      <xdr:colOff>126364</xdr:colOff>
      <xdr:row>99</xdr:row>
      <xdr:rowOff>21309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629004"/>
          <a:ext cx="1269" cy="1365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25136</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98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21309</xdr:rowOff>
    </xdr:from>
    <xdr:to>
      <xdr:col>86</xdr:col>
      <xdr:colOff>25400</xdr:colOff>
      <xdr:row>99</xdr:row>
      <xdr:rowOff>21309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94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145181</xdr:rowOff>
    </xdr:from>
    <xdr:ext cx="599010"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40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27054</xdr:rowOff>
    </xdr:from>
    <xdr:to>
      <xdr:col>86</xdr:col>
      <xdr:colOff>25400</xdr:colOff>
      <xdr:row>91</xdr:row>
      <xdr:rowOff>27054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62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162773</xdr:rowOff>
    </xdr:from>
    <xdr:to>
      <xdr:col>85</xdr:col>
      <xdr:colOff>127000</xdr:colOff>
      <xdr:row>98</xdr:row>
      <xdr:rowOff>118721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5481300" y="16793423"/>
          <a:ext cx="838200" cy="127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26533</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4857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3656</xdr:rowOff>
    </xdr:from>
    <xdr:to>
      <xdr:col>85</xdr:col>
      <xdr:colOff>177800</xdr:colOff>
      <xdr:row>97</xdr:row>
      <xdr:rowOff>105256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63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162773</xdr:rowOff>
    </xdr:from>
    <xdr:to>
      <xdr:col>81</xdr:col>
      <xdr:colOff>50800</xdr:colOff>
      <xdr:row>98</xdr:row>
      <xdr:rowOff>17574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4592300" y="16793423"/>
          <a:ext cx="889000" cy="2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477</xdr:rowOff>
    </xdr:from>
    <xdr:to>
      <xdr:col>81</xdr:col>
      <xdr:colOff>101600</xdr:colOff>
      <xdr:row>97</xdr:row>
      <xdr:rowOff>102077</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631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118604</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40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17574</xdr:rowOff>
    </xdr:from>
    <xdr:to>
      <xdr:col>76</xdr:col>
      <xdr:colOff>114300</xdr:colOff>
      <xdr:row>98</xdr:row>
      <xdr:rowOff>72910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3703300" y="16819674"/>
          <a:ext cx="889000" cy="5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140519</xdr:rowOff>
    </xdr:from>
    <xdr:to>
      <xdr:col>76</xdr:col>
      <xdr:colOff>165100</xdr:colOff>
      <xdr:row>97</xdr:row>
      <xdr:rowOff>70669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5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87196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3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72910</xdr:rowOff>
    </xdr:from>
    <xdr:to>
      <xdr:col>71</xdr:col>
      <xdr:colOff>177800</xdr:colOff>
      <xdr:row>98</xdr:row>
      <xdr:rowOff>134083</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814300" y="16875010"/>
          <a:ext cx="889000" cy="6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124653</xdr:rowOff>
    </xdr:from>
    <xdr:to>
      <xdr:col>72</xdr:col>
      <xdr:colOff>38100</xdr:colOff>
      <xdr:row>97</xdr:row>
      <xdr:rowOff>54803</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58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71330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35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92664</xdr:rowOff>
    </xdr:from>
    <xdr:to>
      <xdr:col>67</xdr:col>
      <xdr:colOff>101600</xdr:colOff>
      <xdr:row>98</xdr:row>
      <xdr:rowOff>22814</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7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39341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49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67921</xdr:rowOff>
    </xdr:from>
    <xdr:to>
      <xdr:col>85</xdr:col>
      <xdr:colOff>177800</xdr:colOff>
      <xdr:row>98</xdr:row>
      <xdr:rowOff>169521</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870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154298</xdr:rowOff>
    </xdr:from>
    <xdr:ext cx="534377"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784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111973</xdr:rowOff>
    </xdr:from>
    <xdr:to>
      <xdr:col>81</xdr:col>
      <xdr:colOff>101600</xdr:colOff>
      <xdr:row>98</xdr:row>
      <xdr:rowOff>42123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74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33250</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14111" y="16835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138224</xdr:rowOff>
    </xdr:from>
    <xdr:to>
      <xdr:col>76</xdr:col>
      <xdr:colOff>165100</xdr:colOff>
      <xdr:row>98</xdr:row>
      <xdr:rowOff>68374</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768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59501</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6861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22110</xdr:rowOff>
    </xdr:from>
    <xdr:to>
      <xdr:col>72</xdr:col>
      <xdr:colOff>38100</xdr:colOff>
      <xdr:row>98</xdr:row>
      <xdr:rowOff>123710</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82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114837</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36111" y="16916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83283</xdr:rowOff>
    </xdr:from>
    <xdr:to>
      <xdr:col>67</xdr:col>
      <xdr:colOff>101600</xdr:colOff>
      <xdr:row>99</xdr:row>
      <xdr:rowOff>13433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885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4560</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697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40442</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355392"/>
          <a:ext cx="1269" cy="1299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158569</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513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40442</xdr:rowOff>
    </xdr:from>
    <xdr:to>
      <xdr:col>116</xdr:col>
      <xdr:colOff>152400</xdr:colOff>
      <xdr:row>31</xdr:row>
      <xdr:rowOff>40442</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35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122338</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294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99461</xdr:rowOff>
    </xdr:from>
    <xdr:to>
      <xdr:col>116</xdr:col>
      <xdr:colOff>114300</xdr:colOff>
      <xdr:row>38</xdr:row>
      <xdr:rowOff>29611</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44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146027</xdr:rowOff>
    </xdr:from>
    <xdr:to>
      <xdr:col>112</xdr:col>
      <xdr:colOff>38100</xdr:colOff>
      <xdr:row>38</xdr:row>
      <xdr:rowOff>76177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48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92704</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626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157206</xdr:rowOff>
    </xdr:from>
    <xdr:to>
      <xdr:col>107</xdr:col>
      <xdr:colOff>101600</xdr:colOff>
      <xdr:row>38</xdr:row>
      <xdr:rowOff>87356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50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103883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276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160086</xdr:rowOff>
    </xdr:from>
    <xdr:to>
      <xdr:col>102</xdr:col>
      <xdr:colOff>165100</xdr:colOff>
      <xdr:row>38</xdr:row>
      <xdr:rowOff>90236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106763</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27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165915</xdr:rowOff>
    </xdr:from>
    <xdr:to>
      <xdr:col>98</xdr:col>
      <xdr:colOff>38100</xdr:colOff>
      <xdr:row>38</xdr:row>
      <xdr:rowOff>96065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112592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284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42621</xdr:rowOff>
    </xdr:from>
    <xdr:to>
      <xdr:col>116</xdr:col>
      <xdr:colOff>62864</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15121"/>
          <a:ext cx="1269" cy="1544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160748</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39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42621</xdr:rowOff>
    </xdr:from>
    <xdr:to>
      <xdr:col>116</xdr:col>
      <xdr:colOff>152400</xdr:colOff>
      <xdr:row>50</xdr:row>
      <xdr:rowOff>42621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1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43002</xdr:rowOff>
    </xdr:from>
    <xdr:to>
      <xdr:col>116</xdr:col>
      <xdr:colOff>63500</xdr:colOff>
      <xdr:row>59</xdr:row>
      <xdr:rowOff>43040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1323300" y="10158552"/>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19994</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7926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168567</xdr:rowOff>
    </xdr:from>
    <xdr:to>
      <xdr:col>116</xdr:col>
      <xdr:colOff>114300</xdr:colOff>
      <xdr:row>58</xdr:row>
      <xdr:rowOff>98717</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41669</xdr:rowOff>
    </xdr:from>
    <xdr:to>
      <xdr:col>111</xdr:col>
      <xdr:colOff>177800</xdr:colOff>
      <xdr:row>59</xdr:row>
      <xdr:rowOff>43040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0434300" y="10157219"/>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140183</xdr:rowOff>
    </xdr:from>
    <xdr:to>
      <xdr:col>112</xdr:col>
      <xdr:colOff>38100</xdr:colOff>
      <xdr:row>58</xdr:row>
      <xdr:rowOff>70333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91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86860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68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41669</xdr:rowOff>
    </xdr:from>
    <xdr:to>
      <xdr:col>107</xdr:col>
      <xdr:colOff>50800</xdr:colOff>
      <xdr:row>59</xdr:row>
      <xdr:rowOff>41669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1015721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5461</xdr:rowOff>
    </xdr:from>
    <xdr:to>
      <xdr:col>107</xdr:col>
      <xdr:colOff>101600</xdr:colOff>
      <xdr:row>58</xdr:row>
      <xdr:rowOff>107061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94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123588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72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41669</xdr:rowOff>
    </xdr:from>
    <xdr:to>
      <xdr:col>102</xdr:col>
      <xdr:colOff>114300</xdr:colOff>
      <xdr:row>59</xdr:row>
      <xdr:rowOff>43079</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8656300" y="10157219"/>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162585</xdr:rowOff>
    </xdr:from>
    <xdr:to>
      <xdr:col>102</xdr:col>
      <xdr:colOff>165100</xdr:colOff>
      <xdr:row>58</xdr:row>
      <xdr:rowOff>92735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109262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71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159842</xdr:rowOff>
    </xdr:from>
    <xdr:to>
      <xdr:col>98</xdr:col>
      <xdr:colOff>38100</xdr:colOff>
      <xdr:row>58</xdr:row>
      <xdr:rowOff>89992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106519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70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163652</xdr:rowOff>
    </xdr:from>
    <xdr:to>
      <xdr:col>116</xdr:col>
      <xdr:colOff>114300</xdr:colOff>
      <xdr:row>59</xdr:row>
      <xdr:rowOff>93802</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10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78579</xdr:rowOff>
    </xdr:from>
    <xdr:ext cx="313932"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100226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163690</xdr:rowOff>
    </xdr:from>
    <xdr:to>
      <xdr:col>112</xdr:col>
      <xdr:colOff>38100</xdr:colOff>
      <xdr:row>59</xdr:row>
      <xdr:rowOff>93840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10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84967</xdr:rowOff>
    </xdr:from>
    <xdr:ext cx="313932"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66333" y="102005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162319</xdr:rowOff>
    </xdr:from>
    <xdr:to>
      <xdr:col>107</xdr:col>
      <xdr:colOff>101600</xdr:colOff>
      <xdr:row>59</xdr:row>
      <xdr:rowOff>92469</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10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83596</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77333" y="101991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162319</xdr:rowOff>
    </xdr:from>
    <xdr:to>
      <xdr:col>102</xdr:col>
      <xdr:colOff>165100</xdr:colOff>
      <xdr:row>59</xdr:row>
      <xdr:rowOff>92469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1010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83596</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88333" y="101991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163729</xdr:rowOff>
    </xdr:from>
    <xdr:to>
      <xdr:col>98</xdr:col>
      <xdr:colOff>38100</xdr:colOff>
      <xdr:row>59</xdr:row>
      <xdr:rowOff>93879</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10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85006</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99333" y="102005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57267</xdr:rowOff>
    </xdr:from>
    <xdr:to>
      <xdr:col>116</xdr:col>
      <xdr:colOff>62864</xdr:colOff>
      <xdr:row>77</xdr:row>
      <xdr:rowOff>151245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58767"/>
          <a:ext cx="1269" cy="129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155072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356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151245</xdr:rowOff>
    </xdr:from>
    <xdr:to>
      <xdr:col>116</xdr:col>
      <xdr:colOff>152400</xdr:colOff>
      <xdr:row>77</xdr:row>
      <xdr:rowOff>151245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35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3944</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3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57267</xdr:rowOff>
    </xdr:from>
    <xdr:to>
      <xdr:col>116</xdr:col>
      <xdr:colOff>152400</xdr:colOff>
      <xdr:row>70</xdr:row>
      <xdr:rowOff>57267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5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4894</xdr:rowOff>
    </xdr:from>
    <xdr:to>
      <xdr:col>116</xdr:col>
      <xdr:colOff>63500</xdr:colOff>
      <xdr:row>76</xdr:row>
      <xdr:rowOff>54866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3035094"/>
          <a:ext cx="838200" cy="4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87957</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603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65080</xdr:rowOff>
    </xdr:from>
    <xdr:to>
      <xdr:col>116</xdr:col>
      <xdr:colOff>114300</xdr:colOff>
      <xdr:row>74</xdr:row>
      <xdr:rowOff>166680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7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28829</xdr:rowOff>
    </xdr:from>
    <xdr:to>
      <xdr:col>111</xdr:col>
      <xdr:colOff>177800</xdr:colOff>
      <xdr:row>76</xdr:row>
      <xdr:rowOff>54866</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0434300" y="13059029"/>
          <a:ext cx="889000" cy="26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15954</xdr:rowOff>
    </xdr:from>
    <xdr:to>
      <xdr:col>112</xdr:col>
      <xdr:colOff>38100</xdr:colOff>
      <xdr:row>73</xdr:row>
      <xdr:rowOff>117554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531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134081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307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43825</xdr:rowOff>
    </xdr:from>
    <xdr:to>
      <xdr:col>107</xdr:col>
      <xdr:colOff>50800</xdr:colOff>
      <xdr:row>76</xdr:row>
      <xdr:rowOff>28829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545300" y="12902575"/>
          <a:ext cx="889000" cy="156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150073</xdr:rowOff>
    </xdr:from>
    <xdr:to>
      <xdr:col>107</xdr:col>
      <xdr:colOff>101600</xdr:colOff>
      <xdr:row>73</xdr:row>
      <xdr:rowOff>80223</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494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96750</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26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43825</xdr:rowOff>
    </xdr:from>
    <xdr:to>
      <xdr:col>102</xdr:col>
      <xdr:colOff>114300</xdr:colOff>
      <xdr:row>75</xdr:row>
      <xdr:rowOff>50203</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902575"/>
          <a:ext cx="889000" cy="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25875</xdr:rowOff>
    </xdr:from>
    <xdr:to>
      <xdr:col>102</xdr:col>
      <xdr:colOff>165100</xdr:colOff>
      <xdr:row>73</xdr:row>
      <xdr:rowOff>127475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54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144002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31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32276</xdr:rowOff>
    </xdr:from>
    <xdr:to>
      <xdr:col>98</xdr:col>
      <xdr:colOff>38100</xdr:colOff>
      <xdr:row>73</xdr:row>
      <xdr:rowOff>133876</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54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150403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323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125544</xdr:rowOff>
    </xdr:from>
    <xdr:to>
      <xdr:col>116</xdr:col>
      <xdr:colOff>114300</xdr:colOff>
      <xdr:row>76</xdr:row>
      <xdr:rowOff>55694</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98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103971</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962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4066</xdr:rowOff>
    </xdr:from>
    <xdr:to>
      <xdr:col>112</xdr:col>
      <xdr:colOff>38100</xdr:colOff>
      <xdr:row>76</xdr:row>
      <xdr:rowOff>105666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303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96793</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312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149479</xdr:rowOff>
    </xdr:from>
    <xdr:to>
      <xdr:col>107</xdr:col>
      <xdr:colOff>101600</xdr:colOff>
      <xdr:row>76</xdr:row>
      <xdr:rowOff>79629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300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70756</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3100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164475</xdr:rowOff>
    </xdr:from>
    <xdr:to>
      <xdr:col>102</xdr:col>
      <xdr:colOff>165100</xdr:colOff>
      <xdr:row>75</xdr:row>
      <xdr:rowOff>94625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85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85752</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94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170853</xdr:rowOff>
    </xdr:from>
    <xdr:to>
      <xdr:col>98</xdr:col>
      <xdr:colOff>38100</xdr:colOff>
      <xdr:row>75</xdr:row>
      <xdr:rowOff>101003</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85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92130</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950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性質別歳出の主な特徴は次のとおりである。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人件費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前年度より増となっている。これは人事院勧告による増である。今後は職員と会計年度任用職員の手当等（地域手当）の増加が影響することが懸念されるが、適切な職員配置の見直し等により、縮減に努めていく。</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物件費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前年度より増となっている。これは、旧神泉総合支所解体による工事請負費の皆増等によるものである。全国平均は下回っているが県平均を上回ってしまっているため、今後も必要な経費の適正化に努め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補助費等</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については、今後の一部事務組合への負担金は増加傾向となることが見込まれる。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普通建設事業費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については海洋センタープール跡地施設整備工事の支出の皆増による増加となっているが、今後も大規模な整備事業が予定されているため、増加が見込まれる。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公債費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年度臨時財政対策債償還の終了による減によるものである。今後も地方債を活用した大規模な整備事業が予定されており、増加が見込まれる。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埼玉県神川町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12,759
12,099
47.40
6,300,233
5,914,698
363,822
4,407,077
4,710,587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125603</xdr:rowOff>
    </xdr:from>
    <xdr:to>
      <xdr:col>24</xdr:col>
      <xdr:colOff>62865</xdr:colOff>
      <xdr:row>38</xdr:row>
      <xdr:rowOff>91504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097653"/>
          <a:ext cx="1270" cy="1508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95331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1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91504</xdr:rowOff>
    </xdr:from>
    <xdr:to>
      <xdr:col>24</xdr:col>
      <xdr:colOff>152400</xdr:colOff>
      <xdr:row>38</xdr:row>
      <xdr:rowOff>91504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0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72280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125603</xdr:rowOff>
    </xdr:from>
    <xdr:to>
      <xdr:col>24</xdr:col>
      <xdr:colOff>152400</xdr:colOff>
      <xdr:row>29</xdr:row>
      <xdr:rowOff>125603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09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1588</xdr:rowOff>
    </xdr:from>
    <xdr:to>
      <xdr:col>24</xdr:col>
      <xdr:colOff>63500</xdr:colOff>
      <xdr:row>37</xdr:row>
      <xdr:rowOff>91694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345238"/>
          <a:ext cx="838200" cy="90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127207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56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104330</xdr:rowOff>
    </xdr:from>
    <xdr:to>
      <xdr:col>24</xdr:col>
      <xdr:colOff>114300</xdr:colOff>
      <xdr:row>36</xdr:row>
      <xdr:rowOff>34480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0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1588</xdr:rowOff>
    </xdr:from>
    <xdr:to>
      <xdr:col>19</xdr:col>
      <xdr:colOff>177800</xdr:colOff>
      <xdr:row>37</xdr:row>
      <xdr:rowOff>53975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45238"/>
          <a:ext cx="889000" cy="5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130048</xdr:rowOff>
    </xdr:from>
    <xdr:to>
      <xdr:col>20</xdr:col>
      <xdr:colOff>38100</xdr:colOff>
      <xdr:row>36</xdr:row>
      <xdr:rowOff>60198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76725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06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24828</xdr:rowOff>
    </xdr:from>
    <xdr:to>
      <xdr:col>15</xdr:col>
      <xdr:colOff>50800</xdr:colOff>
      <xdr:row>37</xdr:row>
      <xdr:rowOff>53975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68478"/>
          <a:ext cx="889000" cy="2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163957</xdr:rowOff>
    </xdr:from>
    <xdr:to>
      <xdr:col>15</xdr:col>
      <xdr:colOff>101600</xdr:colOff>
      <xdr:row>36</xdr:row>
      <xdr:rowOff>94107</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6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110634</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3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22923</xdr:rowOff>
    </xdr:from>
    <xdr:to>
      <xdr:col>10</xdr:col>
      <xdr:colOff>114300</xdr:colOff>
      <xdr:row>37</xdr:row>
      <xdr:rowOff>24828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66573"/>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24130</xdr:rowOff>
    </xdr:from>
    <xdr:to>
      <xdr:col>10</xdr:col>
      <xdr:colOff>165100</xdr:colOff>
      <xdr:row>36</xdr:row>
      <xdr:rowOff>125730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142257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7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40894</xdr:rowOff>
    </xdr:from>
    <xdr:to>
      <xdr:col>24</xdr:col>
      <xdr:colOff>114300</xdr:colOff>
      <xdr:row>37</xdr:row>
      <xdr:rowOff>142494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38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19321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362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122238</xdr:rowOff>
    </xdr:from>
    <xdr:to>
      <xdr:col>20</xdr:col>
      <xdr:colOff>38100</xdr:colOff>
      <xdr:row>37</xdr:row>
      <xdr:rowOff>52388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9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43515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87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3175</xdr:rowOff>
    </xdr:from>
    <xdr:to>
      <xdr:col>15</xdr:col>
      <xdr:colOff>101600</xdr:colOff>
      <xdr:row>37</xdr:row>
      <xdr:rowOff>104775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4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95902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39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145478</xdr:rowOff>
    </xdr:from>
    <xdr:to>
      <xdr:col>10</xdr:col>
      <xdr:colOff>165100</xdr:colOff>
      <xdr:row>37</xdr:row>
      <xdr:rowOff>75628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17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66755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410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143573</xdr:rowOff>
    </xdr:from>
    <xdr:to>
      <xdr:col>6</xdr:col>
      <xdr:colOff>38100</xdr:colOff>
      <xdr:row>37</xdr:row>
      <xdr:rowOff>73723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1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64850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08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40638</xdr:rowOff>
    </xdr:from>
    <xdr:to>
      <xdr:col>24</xdr:col>
      <xdr:colOff>62865</xdr:colOff>
      <xdr:row>58</xdr:row>
      <xdr:rowOff>77260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84588"/>
          <a:ext cx="1270" cy="1236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81087</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2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77260</xdr:rowOff>
    </xdr:from>
    <xdr:to>
      <xdr:col>24</xdr:col>
      <xdr:colOff>152400</xdr:colOff>
      <xdr:row>58</xdr:row>
      <xdr:rowOff>77260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2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158765</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59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437,834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40638</xdr:rowOff>
    </xdr:from>
    <xdr:to>
      <xdr:col>24</xdr:col>
      <xdr:colOff>152400</xdr:colOff>
      <xdr:row>51</xdr:row>
      <xdr:rowOff>40638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8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155532</xdr:rowOff>
    </xdr:from>
    <xdr:to>
      <xdr:col>24</xdr:col>
      <xdr:colOff>63500</xdr:colOff>
      <xdr:row>58</xdr:row>
      <xdr:rowOff>12243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928182"/>
          <a:ext cx="838200" cy="2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79143</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50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56266</xdr:rowOff>
    </xdr:from>
    <xdr:to>
      <xdr:col>24</xdr:col>
      <xdr:colOff>114300</xdr:colOff>
      <xdr:row>56</xdr:row>
      <xdr:rowOff>157866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5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91508</xdr:rowOff>
    </xdr:from>
    <xdr:to>
      <xdr:col>19</xdr:col>
      <xdr:colOff>177800</xdr:colOff>
      <xdr:row>57</xdr:row>
      <xdr:rowOff>155532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864158"/>
          <a:ext cx="889000" cy="64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98194</xdr:rowOff>
    </xdr:from>
    <xdr:to>
      <xdr:col>20</xdr:col>
      <xdr:colOff>38100</xdr:colOff>
      <xdr:row>57</xdr:row>
      <xdr:rowOff>28344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99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44871</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474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91508</xdr:rowOff>
    </xdr:from>
    <xdr:to>
      <xdr:col>15</xdr:col>
      <xdr:colOff>50800</xdr:colOff>
      <xdr:row>58</xdr:row>
      <xdr:rowOff>49909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864158"/>
          <a:ext cx="889000" cy="129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112887</xdr:rowOff>
    </xdr:from>
    <xdr:to>
      <xdr:col>15</xdr:col>
      <xdr:colOff>101600</xdr:colOff>
      <xdr:row>57</xdr:row>
      <xdr:rowOff>43037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71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59564</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489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88562</xdr:rowOff>
    </xdr:from>
    <xdr:to>
      <xdr:col>10</xdr:col>
      <xdr:colOff>114300</xdr:colOff>
      <xdr:row>58</xdr:row>
      <xdr:rowOff>49909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689762"/>
          <a:ext cx="889000" cy="304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121655</xdr:rowOff>
    </xdr:from>
    <xdr:to>
      <xdr:col>10</xdr:col>
      <xdr:colOff>165100</xdr:colOff>
      <xdr:row>57</xdr:row>
      <xdr:rowOff>51805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72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68332</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498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160289</xdr:rowOff>
    </xdr:from>
    <xdr:to>
      <xdr:col>6</xdr:col>
      <xdr:colOff>38100</xdr:colOff>
      <xdr:row>55</xdr:row>
      <xdr:rowOff>90439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4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106966</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193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132893</xdr:rowOff>
    </xdr:from>
    <xdr:to>
      <xdr:col>24</xdr:col>
      <xdr:colOff>114300</xdr:colOff>
      <xdr:row>58</xdr:row>
      <xdr:rowOff>63043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0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47820</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2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104732</xdr:rowOff>
    </xdr:from>
    <xdr:to>
      <xdr:col>20</xdr:col>
      <xdr:colOff>38100</xdr:colOff>
      <xdr:row>58</xdr:row>
      <xdr:rowOff>34882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7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26009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97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40708</xdr:rowOff>
    </xdr:from>
    <xdr:to>
      <xdr:col>15</xdr:col>
      <xdr:colOff>101600</xdr:colOff>
      <xdr:row>57</xdr:row>
      <xdr:rowOff>142308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1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133435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906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170559</xdr:rowOff>
    </xdr:from>
    <xdr:to>
      <xdr:col>10</xdr:col>
      <xdr:colOff>165100</xdr:colOff>
      <xdr:row>58</xdr:row>
      <xdr:rowOff>100709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4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91836</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03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37762</xdr:rowOff>
    </xdr:from>
    <xdr:to>
      <xdr:col>6</xdr:col>
      <xdr:colOff>38100</xdr:colOff>
      <xdr:row>56</xdr:row>
      <xdr:rowOff>139362</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63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130489</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731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92997</xdr:rowOff>
    </xdr:from>
    <xdr:to>
      <xdr:col>24</xdr:col>
      <xdr:colOff>62865</xdr:colOff>
      <xdr:row>77</xdr:row>
      <xdr:rowOff>56254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94497"/>
          <a:ext cx="1270" cy="1163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60081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261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56254</xdr:rowOff>
    </xdr:from>
    <xdr:to>
      <xdr:col>24</xdr:col>
      <xdr:colOff>152400</xdr:colOff>
      <xdr:row>77</xdr:row>
      <xdr:rowOff>56254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257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39674</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69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296,129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92997</xdr:rowOff>
    </xdr:from>
    <xdr:to>
      <xdr:col>24</xdr:col>
      <xdr:colOff>152400</xdr:colOff>
      <xdr:row>70</xdr:row>
      <xdr:rowOff>92997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94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56254</xdr:rowOff>
    </xdr:from>
    <xdr:to>
      <xdr:col>24</xdr:col>
      <xdr:colOff>63500</xdr:colOff>
      <xdr:row>77</xdr:row>
      <xdr:rowOff>56717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57904"/>
          <a:ext cx="838200" cy="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165171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6810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142294</xdr:rowOff>
    </xdr:from>
    <xdr:to>
      <xdr:col>24</xdr:col>
      <xdr:colOff>114300</xdr:colOff>
      <xdr:row>75</xdr:row>
      <xdr:rowOff>72444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82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56717</xdr:rowOff>
    </xdr:from>
    <xdr:to>
      <xdr:col>19</xdr:col>
      <xdr:colOff>177800</xdr:colOff>
      <xdr:row>77</xdr:row>
      <xdr:rowOff>82124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58367"/>
          <a:ext cx="889000" cy="2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77295</xdr:rowOff>
    </xdr:from>
    <xdr:to>
      <xdr:col>20</xdr:col>
      <xdr:colOff>38100</xdr:colOff>
      <xdr:row>76</xdr:row>
      <xdr:rowOff>7445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93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23972</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711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66494</xdr:rowOff>
    </xdr:from>
    <xdr:to>
      <xdr:col>15</xdr:col>
      <xdr:colOff>50800</xdr:colOff>
      <xdr:row>77</xdr:row>
      <xdr:rowOff>82124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2925244"/>
          <a:ext cx="889000" cy="358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5096</xdr:rowOff>
    </xdr:from>
    <xdr:to>
      <xdr:col>15</xdr:col>
      <xdr:colOff>101600</xdr:colOff>
      <xdr:row>76</xdr:row>
      <xdr:rowOff>106696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35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123222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810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66494</xdr:rowOff>
    </xdr:from>
    <xdr:to>
      <xdr:col>10</xdr:col>
      <xdr:colOff>114300</xdr:colOff>
      <xdr:row>77</xdr:row>
      <xdr:rowOff>142641</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925244"/>
          <a:ext cx="889000" cy="419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90043</xdr:rowOff>
    </xdr:from>
    <xdr:to>
      <xdr:col>10</xdr:col>
      <xdr:colOff>165100</xdr:colOff>
      <xdr:row>76</xdr:row>
      <xdr:rowOff>20194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29487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11320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41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113688</xdr:rowOff>
    </xdr:from>
    <xdr:to>
      <xdr:col>6</xdr:col>
      <xdr:colOff>38100</xdr:colOff>
      <xdr:row>77</xdr:row>
      <xdr:rowOff>43838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43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60365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2919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5454</xdr:rowOff>
    </xdr:from>
    <xdr:to>
      <xdr:col>24</xdr:col>
      <xdr:colOff>114300</xdr:colOff>
      <xdr:row>77</xdr:row>
      <xdr:rowOff>107054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20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91831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22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5917</xdr:rowOff>
    </xdr:from>
    <xdr:to>
      <xdr:col>20</xdr:col>
      <xdr:colOff>38100</xdr:colOff>
      <xdr:row>77</xdr:row>
      <xdr:rowOff>107517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07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98644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00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31324</xdr:rowOff>
    </xdr:from>
    <xdr:to>
      <xdr:col>15</xdr:col>
      <xdr:colOff>101600</xdr:colOff>
      <xdr:row>77</xdr:row>
      <xdr:rowOff>132924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3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124051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25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15694</xdr:rowOff>
    </xdr:from>
    <xdr:to>
      <xdr:col>10</xdr:col>
      <xdr:colOff>165100</xdr:colOff>
      <xdr:row>75</xdr:row>
      <xdr:rowOff>117294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87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133821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649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91841</xdr:rowOff>
    </xdr:from>
    <xdr:to>
      <xdr:col>6</xdr:col>
      <xdr:colOff>38100</xdr:colOff>
      <xdr:row>78</xdr:row>
      <xdr:rowOff>21991</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9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13118</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386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56338</xdr:rowOff>
    </xdr:from>
    <xdr:to>
      <xdr:col>24</xdr:col>
      <xdr:colOff>62865</xdr:colOff>
      <xdr:row>99</xdr:row>
      <xdr:rowOff>133429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58288"/>
          <a:ext cx="1270" cy="1448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137256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1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133429</xdr:rowOff>
    </xdr:from>
    <xdr:to>
      <xdr:col>24</xdr:col>
      <xdr:colOff>152400</xdr:colOff>
      <xdr:row>99</xdr:row>
      <xdr:rowOff>133429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06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3015</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3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159,908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56338</xdr:rowOff>
    </xdr:from>
    <xdr:to>
      <xdr:col>24</xdr:col>
      <xdr:colOff>152400</xdr:colOff>
      <xdr:row>91</xdr:row>
      <xdr:rowOff>56338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58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140691</xdr:rowOff>
    </xdr:from>
    <xdr:to>
      <xdr:col>24</xdr:col>
      <xdr:colOff>63500</xdr:colOff>
      <xdr:row>99</xdr:row>
      <xdr:rowOff>40139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942791"/>
          <a:ext cx="838200" cy="7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12205</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471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160778</xdr:rowOff>
    </xdr:from>
    <xdr:to>
      <xdr:col>24</xdr:col>
      <xdr:colOff>114300</xdr:colOff>
      <xdr:row>97</xdr:row>
      <xdr:rowOff>90928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140691</xdr:rowOff>
    </xdr:from>
    <xdr:to>
      <xdr:col>19</xdr:col>
      <xdr:colOff>177800</xdr:colOff>
      <xdr:row>99</xdr:row>
      <xdr:rowOff>22396</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942791"/>
          <a:ext cx="889000" cy="5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31587</xdr:rowOff>
    </xdr:from>
    <xdr:to>
      <xdr:col>20</xdr:col>
      <xdr:colOff>38100</xdr:colOff>
      <xdr:row>97</xdr:row>
      <xdr:rowOff>133187</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66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149714</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43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22396</xdr:rowOff>
    </xdr:from>
    <xdr:to>
      <xdr:col>15</xdr:col>
      <xdr:colOff>50800</xdr:colOff>
      <xdr:row>99</xdr:row>
      <xdr:rowOff>73385</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95946"/>
          <a:ext cx="889000" cy="5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54611</xdr:rowOff>
    </xdr:from>
    <xdr:to>
      <xdr:col>15</xdr:col>
      <xdr:colOff>101600</xdr:colOff>
      <xdr:row>97</xdr:row>
      <xdr:rowOff>156211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68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46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67311</xdr:rowOff>
    </xdr:from>
    <xdr:to>
      <xdr:col>10</xdr:col>
      <xdr:colOff>114300</xdr:colOff>
      <xdr:row>99</xdr:row>
      <xdr:rowOff>73385</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1130300" y="17040861"/>
          <a:ext cx="889000" cy="6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66399</xdr:rowOff>
    </xdr:from>
    <xdr:to>
      <xdr:col>10</xdr:col>
      <xdr:colOff>165100</xdr:colOff>
      <xdr:row>97</xdr:row>
      <xdr:rowOff>167999</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69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13076</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47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156815</xdr:rowOff>
    </xdr:from>
    <xdr:to>
      <xdr:col>6</xdr:col>
      <xdr:colOff>38100</xdr:colOff>
      <xdr:row>98</xdr:row>
      <xdr:rowOff>86965</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103492</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6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160789</xdr:rowOff>
    </xdr:from>
    <xdr:to>
      <xdr:col>24</xdr:col>
      <xdr:colOff>114300</xdr:colOff>
      <xdr:row>99</xdr:row>
      <xdr:rowOff>90939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96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75716</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87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89891</xdr:rowOff>
    </xdr:from>
    <xdr:to>
      <xdr:col>20</xdr:col>
      <xdr:colOff>38100</xdr:colOff>
      <xdr:row>99</xdr:row>
      <xdr:rowOff>20041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89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11168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984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143046</xdr:rowOff>
    </xdr:from>
    <xdr:to>
      <xdr:col>15</xdr:col>
      <xdr:colOff>101600</xdr:colOff>
      <xdr:row>99</xdr:row>
      <xdr:rowOff>73196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94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64323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7037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22585</xdr:rowOff>
    </xdr:from>
    <xdr:to>
      <xdr:col>10</xdr:col>
      <xdr:colOff>165100</xdr:colOff>
      <xdr:row>99</xdr:row>
      <xdr:rowOff>124185</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996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115312</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08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16511</xdr:rowOff>
    </xdr:from>
    <xdr:to>
      <xdr:col>6</xdr:col>
      <xdr:colOff>38100</xdr:colOff>
      <xdr:row>99</xdr:row>
      <xdr:rowOff>118111</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9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109238</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08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55412"/>
          <a:ext cx="127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5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6240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498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154813</xdr:rowOff>
    </xdr:from>
    <xdr:to>
      <xdr:col>55</xdr:col>
      <xdr:colOff>50800</xdr:colOff>
      <xdr:row>38</xdr:row>
      <xdr:rowOff>84963</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9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139954</xdr:rowOff>
    </xdr:from>
    <xdr:to>
      <xdr:col>50</xdr:col>
      <xdr:colOff>165100</xdr:colOff>
      <xdr:row>38</xdr:row>
      <xdr:rowOff>70104</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8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86631</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258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158242</xdr:rowOff>
    </xdr:from>
    <xdr:to>
      <xdr:col>46</xdr:col>
      <xdr:colOff>38100</xdr:colOff>
      <xdr:row>38</xdr:row>
      <xdr:rowOff>88392</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104919</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277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6604</xdr:rowOff>
    </xdr:from>
    <xdr:to>
      <xdr:col>41</xdr:col>
      <xdr:colOff>101600</xdr:colOff>
      <xdr:row>38</xdr:row>
      <xdr:rowOff>108204</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521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124731</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2969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69469</xdr:rowOff>
    </xdr:from>
    <xdr:to>
      <xdr:col>36</xdr:col>
      <xdr:colOff>165100</xdr:colOff>
      <xdr:row>37</xdr:row>
      <xdr:rowOff>171069</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1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16146</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188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49476</xdr:rowOff>
    </xdr:from>
    <xdr:to>
      <xdr:col>54</xdr:col>
      <xdr:colOff>189865</xdr:colOff>
      <xdr:row>58</xdr:row>
      <xdr:rowOff>93797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793426"/>
          <a:ext cx="1270" cy="124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97624</xdr:rowOff>
    </xdr:from>
    <xdr:ext cx="534377"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04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93797</xdr:rowOff>
    </xdr:from>
    <xdr:to>
      <xdr:col>55</xdr:col>
      <xdr:colOff>88900</xdr:colOff>
      <xdr:row>58</xdr:row>
      <xdr:rowOff>93797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037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167603</xdr:rowOff>
    </xdr:from>
    <xdr:ext cx="599010"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568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282,234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49476</xdr:rowOff>
    </xdr:from>
    <xdr:to>
      <xdr:col>55</xdr:col>
      <xdr:colOff>88900</xdr:colOff>
      <xdr:row>51</xdr:row>
      <xdr:rowOff>49476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793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65391</xdr:rowOff>
    </xdr:from>
    <xdr:to>
      <xdr:col>55</xdr:col>
      <xdr:colOff>0</xdr:colOff>
      <xdr:row>58</xdr:row>
      <xdr:rowOff>82824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9639300" y="10009491"/>
          <a:ext cx="838200" cy="1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90202</xdr:rowOff>
    </xdr:from>
    <xdr:ext cx="534377"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691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67325</xdr:rowOff>
    </xdr:from>
    <xdr:to>
      <xdr:col>55</xdr:col>
      <xdr:colOff>50800</xdr:colOff>
      <xdr:row>57</xdr:row>
      <xdr:rowOff>168925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83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65391</xdr:rowOff>
    </xdr:from>
    <xdr:to>
      <xdr:col>50</xdr:col>
      <xdr:colOff>114300</xdr:colOff>
      <xdr:row>58</xdr:row>
      <xdr:rowOff>65560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10009491"/>
          <a:ext cx="8890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68001</xdr:rowOff>
    </xdr:from>
    <xdr:to>
      <xdr:col>50</xdr:col>
      <xdr:colOff>165100</xdr:colOff>
      <xdr:row>57</xdr:row>
      <xdr:rowOff>169601</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840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14678</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372111" y="9615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65560</xdr:rowOff>
    </xdr:from>
    <xdr:to>
      <xdr:col>45</xdr:col>
      <xdr:colOff>177800</xdr:colOff>
      <xdr:row>58</xdr:row>
      <xdr:rowOff>90674</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7861300" y="10009660"/>
          <a:ext cx="889000" cy="25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79061</xdr:rowOff>
    </xdr:from>
    <xdr:to>
      <xdr:col>46</xdr:col>
      <xdr:colOff>38100</xdr:colOff>
      <xdr:row>58</xdr:row>
      <xdr:rowOff>9211</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85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25738</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483111" y="962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82198</xdr:rowOff>
    </xdr:from>
    <xdr:to>
      <xdr:col>41</xdr:col>
      <xdr:colOff>50800</xdr:colOff>
      <xdr:row>58</xdr:row>
      <xdr:rowOff>90674</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6972300" y="10026298"/>
          <a:ext cx="889000" cy="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83262</xdr:rowOff>
    </xdr:from>
    <xdr:to>
      <xdr:col>41</xdr:col>
      <xdr:colOff>101600</xdr:colOff>
      <xdr:row>58</xdr:row>
      <xdr:rowOff>13412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85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29939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594111" y="96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93106</xdr:rowOff>
    </xdr:from>
    <xdr:to>
      <xdr:col>36</xdr:col>
      <xdr:colOff>165100</xdr:colOff>
      <xdr:row>58</xdr:row>
      <xdr:rowOff>23256</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8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39783</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05111" y="9640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32024</xdr:rowOff>
    </xdr:from>
    <xdr:to>
      <xdr:col>55</xdr:col>
      <xdr:colOff>50800</xdr:colOff>
      <xdr:row>58</xdr:row>
      <xdr:rowOff>133624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97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118401</xdr:rowOff>
    </xdr:from>
    <xdr:ext cx="534377"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891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14591</xdr:rowOff>
    </xdr:from>
    <xdr:to>
      <xdr:col>50</xdr:col>
      <xdr:colOff>165100</xdr:colOff>
      <xdr:row>58</xdr:row>
      <xdr:rowOff>116191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95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107318</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372111" y="10051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14760</xdr:rowOff>
    </xdr:from>
    <xdr:to>
      <xdr:col>46</xdr:col>
      <xdr:colOff>38100</xdr:colOff>
      <xdr:row>58</xdr:row>
      <xdr:rowOff>116360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95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107487</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483111" y="10051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39874</xdr:rowOff>
    </xdr:from>
    <xdr:to>
      <xdr:col>41</xdr:col>
      <xdr:colOff>101600</xdr:colOff>
      <xdr:row>58</xdr:row>
      <xdr:rowOff>141474</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98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132601</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594111" y="10076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31398</xdr:rowOff>
    </xdr:from>
    <xdr:to>
      <xdr:col>36</xdr:col>
      <xdr:colOff>165100</xdr:colOff>
      <xdr:row>58</xdr:row>
      <xdr:rowOff>132998</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975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124125</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05111" y="1006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156597</xdr:rowOff>
    </xdr:from>
    <xdr:to>
      <xdr:col>54</xdr:col>
      <xdr:colOff>189865</xdr:colOff>
      <xdr:row>78</xdr:row>
      <xdr:rowOff>146081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158097"/>
          <a:ext cx="1270" cy="1361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149908</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23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146081</xdr:rowOff>
    </xdr:from>
    <xdr:to>
      <xdr:col>55</xdr:col>
      <xdr:colOff>88900</xdr:colOff>
      <xdr:row>78</xdr:row>
      <xdr:rowOff>146081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19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103274</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93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75,113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156597</xdr:rowOff>
    </xdr:from>
    <xdr:to>
      <xdr:col>55</xdr:col>
      <xdr:colOff>88900</xdr:colOff>
      <xdr:row>70</xdr:row>
      <xdr:rowOff>156597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158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132138</xdr:rowOff>
    </xdr:from>
    <xdr:to>
      <xdr:col>55</xdr:col>
      <xdr:colOff>0</xdr:colOff>
      <xdr:row>78</xdr:row>
      <xdr:rowOff>132899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505238"/>
          <a:ext cx="8382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112158</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70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89281</xdr:rowOff>
    </xdr:from>
    <xdr:to>
      <xdr:col>55</xdr:col>
      <xdr:colOff>50800</xdr:colOff>
      <xdr:row>77</xdr:row>
      <xdr:rowOff>19431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1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60471</xdr:rowOff>
    </xdr:from>
    <xdr:to>
      <xdr:col>50</xdr:col>
      <xdr:colOff>114300</xdr:colOff>
      <xdr:row>78</xdr:row>
      <xdr:rowOff>132899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433571"/>
          <a:ext cx="889000" cy="72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58305</xdr:rowOff>
    </xdr:from>
    <xdr:to>
      <xdr:col>50</xdr:col>
      <xdr:colOff>165100</xdr:colOff>
      <xdr:row>76</xdr:row>
      <xdr:rowOff>159905</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4983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86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41402</xdr:rowOff>
    </xdr:from>
    <xdr:to>
      <xdr:col>45</xdr:col>
      <xdr:colOff>177800</xdr:colOff>
      <xdr:row>78</xdr:row>
      <xdr:rowOff>60471</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414502"/>
          <a:ext cx="889000" cy="1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87909</xdr:rowOff>
    </xdr:from>
    <xdr:to>
      <xdr:col>46</xdr:col>
      <xdr:colOff>38100</xdr:colOff>
      <xdr:row>76</xdr:row>
      <xdr:rowOff>18059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29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34586</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2721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152064</xdr:rowOff>
    </xdr:from>
    <xdr:to>
      <xdr:col>41</xdr:col>
      <xdr:colOff>50800</xdr:colOff>
      <xdr:row>78</xdr:row>
      <xdr:rowOff>41402</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353714"/>
          <a:ext cx="889000" cy="60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10167</xdr:rowOff>
    </xdr:from>
    <xdr:to>
      <xdr:col>41</xdr:col>
      <xdr:colOff>101600</xdr:colOff>
      <xdr:row>76</xdr:row>
      <xdr:rowOff>111767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040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128293</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2815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85013</xdr:rowOff>
    </xdr:from>
    <xdr:to>
      <xdr:col>36</xdr:col>
      <xdr:colOff>165100</xdr:colOff>
      <xdr:row>76</xdr:row>
      <xdr:rowOff>15163</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294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31690</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2718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81338</xdr:rowOff>
    </xdr:from>
    <xdr:to>
      <xdr:col>55</xdr:col>
      <xdr:colOff>50800</xdr:colOff>
      <xdr:row>79</xdr:row>
      <xdr:rowOff>11488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45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167715</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36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82099</xdr:rowOff>
    </xdr:from>
    <xdr:to>
      <xdr:col>50</xdr:col>
      <xdr:colOff>165100</xdr:colOff>
      <xdr:row>79</xdr:row>
      <xdr:rowOff>12249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45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3376</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547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9671</xdr:rowOff>
    </xdr:from>
    <xdr:to>
      <xdr:col>46</xdr:col>
      <xdr:colOff>38100</xdr:colOff>
      <xdr:row>78</xdr:row>
      <xdr:rowOff>111271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3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102398</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47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162052</xdr:rowOff>
    </xdr:from>
    <xdr:to>
      <xdr:col>41</xdr:col>
      <xdr:colOff>101600</xdr:colOff>
      <xdr:row>78</xdr:row>
      <xdr:rowOff>92202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363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83329</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456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101264</xdr:rowOff>
    </xdr:from>
    <xdr:to>
      <xdr:col>36</xdr:col>
      <xdr:colOff>165100</xdr:colOff>
      <xdr:row>78</xdr:row>
      <xdr:rowOff>31414</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30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22541</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3395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159017</xdr:rowOff>
    </xdr:from>
    <xdr:to>
      <xdr:col>54</xdr:col>
      <xdr:colOff>189865</xdr:colOff>
      <xdr:row>98</xdr:row>
      <xdr:rowOff>2901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760967"/>
          <a:ext cx="1270" cy="104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6728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0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2901</xdr:rowOff>
    </xdr:from>
    <xdr:to>
      <xdr:col>55</xdr:col>
      <xdr:colOff>88900</xdr:colOff>
      <xdr:row>98</xdr:row>
      <xdr:rowOff>2901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05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105694</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53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159017</xdr:rowOff>
    </xdr:from>
    <xdr:to>
      <xdr:col>55</xdr:col>
      <xdr:colOff>88900</xdr:colOff>
      <xdr:row>91</xdr:row>
      <xdr:rowOff>159017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76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82834</xdr:rowOff>
    </xdr:from>
    <xdr:to>
      <xdr:col>55</xdr:col>
      <xdr:colOff>0</xdr:colOff>
      <xdr:row>97</xdr:row>
      <xdr:rowOff>95393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713484"/>
          <a:ext cx="838200" cy="1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92392</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380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69515</xdr:rowOff>
    </xdr:from>
    <xdr:to>
      <xdr:col>55</xdr:col>
      <xdr:colOff>50800</xdr:colOff>
      <xdr:row>96</xdr:row>
      <xdr:rowOff>171115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52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82834</xdr:rowOff>
    </xdr:from>
    <xdr:to>
      <xdr:col>50</xdr:col>
      <xdr:colOff>114300</xdr:colOff>
      <xdr:row>97</xdr:row>
      <xdr:rowOff>92402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713484"/>
          <a:ext cx="889000" cy="9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86257</xdr:rowOff>
    </xdr:from>
    <xdr:to>
      <xdr:col>50</xdr:col>
      <xdr:colOff>165100</xdr:colOff>
      <xdr:row>97</xdr:row>
      <xdr:rowOff>16407</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54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32934</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32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68807</xdr:rowOff>
    </xdr:from>
    <xdr:to>
      <xdr:col>45</xdr:col>
      <xdr:colOff>177800</xdr:colOff>
      <xdr:row>97</xdr:row>
      <xdr:rowOff>92402</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699457"/>
          <a:ext cx="889000" cy="23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61362</xdr:rowOff>
    </xdr:from>
    <xdr:to>
      <xdr:col>46</xdr:col>
      <xdr:colOff>38100</xdr:colOff>
      <xdr:row>96</xdr:row>
      <xdr:rowOff>162962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52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8039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29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39322</xdr:rowOff>
    </xdr:from>
    <xdr:to>
      <xdr:col>41</xdr:col>
      <xdr:colOff>50800</xdr:colOff>
      <xdr:row>97</xdr:row>
      <xdr:rowOff>68807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669972"/>
          <a:ext cx="889000" cy="2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109835</xdr:rowOff>
    </xdr:from>
    <xdr:to>
      <xdr:col>41</xdr:col>
      <xdr:colOff>101600</xdr:colOff>
      <xdr:row>97</xdr:row>
      <xdr:rowOff>39985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56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56512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344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123044</xdr:rowOff>
    </xdr:from>
    <xdr:to>
      <xdr:col>36</xdr:col>
      <xdr:colOff>165100</xdr:colOff>
      <xdr:row>97</xdr:row>
      <xdr:rowOff>53194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58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69721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35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44593</xdr:rowOff>
    </xdr:from>
    <xdr:to>
      <xdr:col>55</xdr:col>
      <xdr:colOff>50800</xdr:colOff>
      <xdr:row>97</xdr:row>
      <xdr:rowOff>146193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67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130970</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590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32034</xdr:rowOff>
    </xdr:from>
    <xdr:to>
      <xdr:col>50</xdr:col>
      <xdr:colOff>165100</xdr:colOff>
      <xdr:row>97</xdr:row>
      <xdr:rowOff>133634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66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124761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75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41602</xdr:rowOff>
    </xdr:from>
    <xdr:to>
      <xdr:col>46</xdr:col>
      <xdr:colOff>38100</xdr:colOff>
      <xdr:row>97</xdr:row>
      <xdr:rowOff>143202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67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134329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76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18007</xdr:rowOff>
    </xdr:from>
    <xdr:to>
      <xdr:col>41</xdr:col>
      <xdr:colOff>101600</xdr:colOff>
      <xdr:row>97</xdr:row>
      <xdr:rowOff>119607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64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110734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74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159972</xdr:rowOff>
    </xdr:from>
    <xdr:to>
      <xdr:col>36</xdr:col>
      <xdr:colOff>165100</xdr:colOff>
      <xdr:row>97</xdr:row>
      <xdr:rowOff>90122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619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81249</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71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134956</xdr:rowOff>
    </xdr:from>
    <xdr:to>
      <xdr:col>85</xdr:col>
      <xdr:colOff>126364</xdr:colOff>
      <xdr:row>39</xdr:row>
      <xdr:rowOff>75254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78456"/>
          <a:ext cx="1269" cy="14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79081</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76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75254</xdr:rowOff>
    </xdr:from>
    <xdr:to>
      <xdr:col>86</xdr:col>
      <xdr:colOff>25400</xdr:colOff>
      <xdr:row>39</xdr:row>
      <xdr:rowOff>75254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76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81633</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5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134956</xdr:rowOff>
    </xdr:from>
    <xdr:to>
      <xdr:col>86</xdr:col>
      <xdr:colOff>25400</xdr:colOff>
      <xdr:row>30</xdr:row>
      <xdr:rowOff>134956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7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85446</xdr:rowOff>
    </xdr:from>
    <xdr:to>
      <xdr:col>85</xdr:col>
      <xdr:colOff>127000</xdr:colOff>
      <xdr:row>38</xdr:row>
      <xdr:rowOff>87712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600546"/>
          <a:ext cx="838200" cy="2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159135</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33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136258</xdr:rowOff>
    </xdr:from>
    <xdr:to>
      <xdr:col>85</xdr:col>
      <xdr:colOff>177800</xdr:colOff>
      <xdr:row>38</xdr:row>
      <xdr:rowOff>66408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479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79826</xdr:rowOff>
    </xdr:from>
    <xdr:to>
      <xdr:col>81</xdr:col>
      <xdr:colOff>50800</xdr:colOff>
      <xdr:row>38</xdr:row>
      <xdr:rowOff>87712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6594926"/>
          <a:ext cx="889000" cy="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153708</xdr:rowOff>
    </xdr:from>
    <xdr:to>
      <xdr:col>81</xdr:col>
      <xdr:colOff>101600</xdr:colOff>
      <xdr:row>38</xdr:row>
      <xdr:rowOff>83858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49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100385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27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65539</xdr:rowOff>
    </xdr:from>
    <xdr:to>
      <xdr:col>76</xdr:col>
      <xdr:colOff>114300</xdr:colOff>
      <xdr:row>38</xdr:row>
      <xdr:rowOff>79826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3703300" y="6580639"/>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17329</xdr:rowOff>
    </xdr:from>
    <xdr:to>
      <xdr:col>76</xdr:col>
      <xdr:colOff>165100</xdr:colOff>
      <xdr:row>38</xdr:row>
      <xdr:rowOff>118929</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532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135456</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307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59175</xdr:rowOff>
    </xdr:from>
    <xdr:to>
      <xdr:col>71</xdr:col>
      <xdr:colOff>177800</xdr:colOff>
      <xdr:row>38</xdr:row>
      <xdr:rowOff>65539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5888475"/>
          <a:ext cx="889000" cy="692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15577</xdr:rowOff>
    </xdr:from>
    <xdr:to>
      <xdr:col>72</xdr:col>
      <xdr:colOff>38100</xdr:colOff>
      <xdr:row>38</xdr:row>
      <xdr:rowOff>117177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53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108304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623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132886</xdr:rowOff>
    </xdr:from>
    <xdr:to>
      <xdr:col>67</xdr:col>
      <xdr:colOff>101600</xdr:colOff>
      <xdr:row>38</xdr:row>
      <xdr:rowOff>63036</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4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54163</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5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34646</xdr:rowOff>
    </xdr:from>
    <xdr:to>
      <xdr:col>85</xdr:col>
      <xdr:colOff>177800</xdr:colOff>
      <xdr:row>38</xdr:row>
      <xdr:rowOff>136246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549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13073</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52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36912</xdr:rowOff>
    </xdr:from>
    <xdr:to>
      <xdr:col>81</xdr:col>
      <xdr:colOff>101600</xdr:colOff>
      <xdr:row>38</xdr:row>
      <xdr:rowOff>138512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552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129639</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64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29026</xdr:rowOff>
    </xdr:from>
    <xdr:to>
      <xdr:col>76</xdr:col>
      <xdr:colOff>165100</xdr:colOff>
      <xdr:row>38</xdr:row>
      <xdr:rowOff>130626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54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121753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63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14739</xdr:rowOff>
    </xdr:from>
    <xdr:to>
      <xdr:col>72</xdr:col>
      <xdr:colOff>38100</xdr:colOff>
      <xdr:row>38</xdr:row>
      <xdr:rowOff>116339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52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132865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305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8375</xdr:rowOff>
    </xdr:from>
    <xdr:to>
      <xdr:col>67</xdr:col>
      <xdr:colOff>101600</xdr:colOff>
      <xdr:row>34</xdr:row>
      <xdr:rowOff>109975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583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126502</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5612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17885</xdr:rowOff>
    </xdr:from>
    <xdr:to>
      <xdr:col>85</xdr:col>
      <xdr:colOff>126364</xdr:colOff>
      <xdr:row>58</xdr:row>
      <xdr:rowOff>124847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761835"/>
          <a:ext cx="1269" cy="130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128674</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07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124847</xdr:rowOff>
    </xdr:from>
    <xdr:to>
      <xdr:col>86</xdr:col>
      <xdr:colOff>25400</xdr:colOff>
      <xdr:row>58</xdr:row>
      <xdr:rowOff>124847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068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136012</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537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733,945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17885</xdr:rowOff>
    </xdr:from>
    <xdr:to>
      <xdr:col>86</xdr:col>
      <xdr:colOff>25400</xdr:colOff>
      <xdr:row>51</xdr:row>
      <xdr:rowOff>17885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76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102903</xdr:rowOff>
    </xdr:from>
    <xdr:to>
      <xdr:col>85</xdr:col>
      <xdr:colOff>127000</xdr:colOff>
      <xdr:row>58</xdr:row>
      <xdr:rowOff>123328</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10047003"/>
          <a:ext cx="838200" cy="20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163185</xdr:rowOff>
    </xdr:from>
    <xdr:ext cx="599010"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764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140308</xdr:rowOff>
    </xdr:from>
    <xdr:to>
      <xdr:col>85</xdr:col>
      <xdr:colOff>177800</xdr:colOff>
      <xdr:row>58</xdr:row>
      <xdr:rowOff>70458</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912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123328</xdr:rowOff>
    </xdr:from>
    <xdr:to>
      <xdr:col>81</xdr:col>
      <xdr:colOff>50800</xdr:colOff>
      <xdr:row>58</xdr:row>
      <xdr:rowOff>129706</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10067428"/>
          <a:ext cx="889000" cy="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3655</xdr:rowOff>
    </xdr:from>
    <xdr:to>
      <xdr:col>81</xdr:col>
      <xdr:colOff>101600</xdr:colOff>
      <xdr:row>58</xdr:row>
      <xdr:rowOff>105255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121782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72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113016</xdr:rowOff>
    </xdr:from>
    <xdr:to>
      <xdr:col>76</xdr:col>
      <xdr:colOff>114300</xdr:colOff>
      <xdr:row>58</xdr:row>
      <xdr:rowOff>129706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10057116"/>
          <a:ext cx="889000" cy="1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24381</xdr:rowOff>
    </xdr:from>
    <xdr:to>
      <xdr:col>76</xdr:col>
      <xdr:colOff>165100</xdr:colOff>
      <xdr:row>58</xdr:row>
      <xdr:rowOff>125981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96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142508</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74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113016</xdr:rowOff>
    </xdr:from>
    <xdr:to>
      <xdr:col>71</xdr:col>
      <xdr:colOff>177800</xdr:colOff>
      <xdr:row>58</xdr:row>
      <xdr:rowOff>117073</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10057116"/>
          <a:ext cx="889000" cy="4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36688</xdr:rowOff>
    </xdr:from>
    <xdr:to>
      <xdr:col>72</xdr:col>
      <xdr:colOff>38100</xdr:colOff>
      <xdr:row>58</xdr:row>
      <xdr:rowOff>138288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98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154815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756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27925</xdr:rowOff>
    </xdr:from>
    <xdr:to>
      <xdr:col>67</xdr:col>
      <xdr:colOff>101600</xdr:colOff>
      <xdr:row>58</xdr:row>
      <xdr:rowOff>129525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972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146052</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747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52103</xdr:rowOff>
    </xdr:from>
    <xdr:to>
      <xdr:col>85</xdr:col>
      <xdr:colOff>177800</xdr:colOff>
      <xdr:row>58</xdr:row>
      <xdr:rowOff>153703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99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138480</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91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72528</xdr:rowOff>
    </xdr:from>
    <xdr:to>
      <xdr:col>81</xdr:col>
      <xdr:colOff>101600</xdr:colOff>
      <xdr:row>59</xdr:row>
      <xdr:rowOff>2678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1001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165255</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10109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78906</xdr:rowOff>
    </xdr:from>
    <xdr:to>
      <xdr:col>76</xdr:col>
      <xdr:colOff>165100</xdr:colOff>
      <xdr:row>59</xdr:row>
      <xdr:rowOff>9056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10023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183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10115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62216</xdr:rowOff>
    </xdr:from>
    <xdr:to>
      <xdr:col>72</xdr:col>
      <xdr:colOff>38100</xdr:colOff>
      <xdr:row>58</xdr:row>
      <xdr:rowOff>163816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1000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154943</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1009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66273</xdr:rowOff>
    </xdr:from>
    <xdr:to>
      <xdr:col>67</xdr:col>
      <xdr:colOff>101600</xdr:colOff>
      <xdr:row>58</xdr:row>
      <xdr:rowOff>167873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1001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159000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10103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31229</xdr:rowOff>
    </xdr:from>
    <xdr:to>
      <xdr:col>85</xdr:col>
      <xdr:colOff>126364</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204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49080</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4221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149356</xdr:rowOff>
    </xdr:from>
    <xdr:ext cx="599010"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197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208,980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31229</xdr:rowOff>
    </xdr:from>
    <xdr:to>
      <xdr:col>86</xdr:col>
      <xdr:colOff>25400</xdr:colOff>
      <xdr:row>71</xdr:row>
      <xdr:rowOff>31229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204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137980</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168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115103</xdr:rowOff>
    </xdr:from>
    <xdr:to>
      <xdr:col>85</xdr:col>
      <xdr:colOff>177800</xdr:colOff>
      <xdr:row>78</xdr:row>
      <xdr:rowOff>45253</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31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106257</xdr:rowOff>
    </xdr:from>
    <xdr:to>
      <xdr:col>81</xdr:col>
      <xdr:colOff>101600</xdr:colOff>
      <xdr:row>78</xdr:row>
      <xdr:rowOff>36407</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30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52934</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46428" y="1308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89426</xdr:rowOff>
    </xdr:from>
    <xdr:to>
      <xdr:col>76</xdr:col>
      <xdr:colOff>165100</xdr:colOff>
      <xdr:row>78</xdr:row>
      <xdr:rowOff>19576</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291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36103</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066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148782</xdr:rowOff>
    </xdr:from>
    <xdr:to>
      <xdr:col>71</xdr:col>
      <xdr:colOff>177800</xdr:colOff>
      <xdr:row>78</xdr:row>
      <xdr:rowOff>25400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350432"/>
          <a:ext cx="889000" cy="48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92404</xdr:rowOff>
    </xdr:from>
    <xdr:to>
      <xdr:col>72</xdr:col>
      <xdr:colOff>38100</xdr:colOff>
      <xdr:row>78</xdr:row>
      <xdr:rowOff>22554</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29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39081</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069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56490</xdr:rowOff>
    </xdr:from>
    <xdr:to>
      <xdr:col>67</xdr:col>
      <xdr:colOff>101600</xdr:colOff>
      <xdr:row>77</xdr:row>
      <xdr:rowOff>158090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25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3167</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47111" y="1303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93530</xdr:rowOff>
    </xdr:from>
    <xdr:ext cx="249299"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2951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97982</xdr:rowOff>
    </xdr:from>
    <xdr:to>
      <xdr:col>67</xdr:col>
      <xdr:colOff>101600</xdr:colOff>
      <xdr:row>78</xdr:row>
      <xdr:rowOff>28132</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29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19259</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579428" y="13392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17983</xdr:rowOff>
    </xdr:from>
    <xdr:to>
      <xdr:col>85</xdr:col>
      <xdr:colOff>126364</xdr:colOff>
      <xdr:row>99</xdr:row>
      <xdr:rowOff>102033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48483"/>
          <a:ext cx="1269" cy="1627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105860</xdr:rowOff>
    </xdr:from>
    <xdr:ext cx="534377"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7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102033</xdr:rowOff>
    </xdr:from>
    <xdr:to>
      <xdr:col>86</xdr:col>
      <xdr:colOff>25400</xdr:colOff>
      <xdr:row>99</xdr:row>
      <xdr:rowOff>102033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75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136110</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23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153,584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17983</xdr:rowOff>
    </xdr:from>
    <xdr:to>
      <xdr:col>86</xdr:col>
      <xdr:colOff>25400</xdr:colOff>
      <xdr:row>90</xdr:row>
      <xdr:rowOff>17983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4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101867</xdr:rowOff>
    </xdr:from>
    <xdr:to>
      <xdr:col>85</xdr:col>
      <xdr:colOff>127000</xdr:colOff>
      <xdr:row>97</xdr:row>
      <xdr:rowOff>133972</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732517"/>
          <a:ext cx="838200" cy="3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119663</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07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96786</xdr:rowOff>
    </xdr:from>
    <xdr:to>
      <xdr:col>85</xdr:col>
      <xdr:colOff>177800</xdr:colOff>
      <xdr:row>97</xdr:row>
      <xdr:rowOff>26936</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36258</xdr:rowOff>
    </xdr:from>
    <xdr:to>
      <xdr:col>81</xdr:col>
      <xdr:colOff>50800</xdr:colOff>
      <xdr:row>97</xdr:row>
      <xdr:rowOff>101867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666908"/>
          <a:ext cx="889000" cy="65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35116</xdr:rowOff>
    </xdr:from>
    <xdr:to>
      <xdr:col>81</xdr:col>
      <xdr:colOff>101600</xdr:colOff>
      <xdr:row>96</xdr:row>
      <xdr:rowOff>136716</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49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153243</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26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160046</xdr:rowOff>
    </xdr:from>
    <xdr:to>
      <xdr:col>76</xdr:col>
      <xdr:colOff>114300</xdr:colOff>
      <xdr:row>97</xdr:row>
      <xdr:rowOff>36258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447796"/>
          <a:ext cx="889000" cy="219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55411</xdr:rowOff>
    </xdr:from>
    <xdr:to>
      <xdr:col>76</xdr:col>
      <xdr:colOff>165100</xdr:colOff>
      <xdr:row>96</xdr:row>
      <xdr:rowOff>157011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5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2088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28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160046</xdr:rowOff>
    </xdr:from>
    <xdr:to>
      <xdr:col>71</xdr:col>
      <xdr:colOff>177800</xdr:colOff>
      <xdr:row>96</xdr:row>
      <xdr:rowOff>136068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447796"/>
          <a:ext cx="889000" cy="1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85573</xdr:rowOff>
    </xdr:from>
    <xdr:to>
      <xdr:col>72</xdr:col>
      <xdr:colOff>38100</xdr:colOff>
      <xdr:row>97</xdr:row>
      <xdr:rowOff>15723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54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6850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63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145262</xdr:rowOff>
    </xdr:from>
    <xdr:to>
      <xdr:col>67</xdr:col>
      <xdr:colOff>101600</xdr:colOff>
      <xdr:row>97</xdr:row>
      <xdr:rowOff>75412</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0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66539</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697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83172</xdr:rowOff>
    </xdr:from>
    <xdr:to>
      <xdr:col>85</xdr:col>
      <xdr:colOff>177800</xdr:colOff>
      <xdr:row>98</xdr:row>
      <xdr:rowOff>13322</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71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61599</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69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51067</xdr:rowOff>
    </xdr:from>
    <xdr:to>
      <xdr:col>81</xdr:col>
      <xdr:colOff>101600</xdr:colOff>
      <xdr:row>97</xdr:row>
      <xdr:rowOff>152667</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68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143794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77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156908</xdr:rowOff>
    </xdr:from>
    <xdr:to>
      <xdr:col>76</xdr:col>
      <xdr:colOff>165100</xdr:colOff>
      <xdr:row>97</xdr:row>
      <xdr:rowOff>87058</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61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78185</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70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109246</xdr:rowOff>
    </xdr:from>
    <xdr:to>
      <xdr:col>72</xdr:col>
      <xdr:colOff>38100</xdr:colOff>
      <xdr:row>96</xdr:row>
      <xdr:rowOff>39396</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39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55923</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17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85268</xdr:rowOff>
    </xdr:from>
    <xdr:to>
      <xdr:col>67</xdr:col>
      <xdr:colOff>101600</xdr:colOff>
      <xdr:row>97</xdr:row>
      <xdr:rowOff>15418</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54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31945</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319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159760</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303260"/>
          <a:ext cx="1269" cy="1237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54652</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697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106437</xdr:rowOff>
    </xdr:from>
    <xdr:ext cx="534377"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7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159760</xdr:rowOff>
    </xdr:from>
    <xdr:to>
      <xdr:col>116</xdr:col>
      <xdr:colOff>152400</xdr:colOff>
      <xdr:row>30</xdr:row>
      <xdr:rowOff>159760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30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143553</xdr:rowOff>
    </xdr:from>
    <xdr:ext cx="378565"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157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120676</xdr:rowOff>
    </xdr:from>
    <xdr:to>
      <xdr:col>116</xdr:col>
      <xdr:colOff>114300</xdr:colOff>
      <xdr:row>38</xdr:row>
      <xdr:rowOff>50826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6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92215</xdr:rowOff>
    </xdr:from>
    <xdr:to>
      <xdr:col>112</xdr:col>
      <xdr:colOff>38100</xdr:colOff>
      <xdr:row>38</xdr:row>
      <xdr:rowOff>22365</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3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38892</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134017" y="6211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88786</xdr:rowOff>
    </xdr:from>
    <xdr:to>
      <xdr:col>107</xdr:col>
      <xdr:colOff>101600</xdr:colOff>
      <xdr:row>38</xdr:row>
      <xdr:rowOff>18935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324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35463</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0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101987</xdr:rowOff>
    </xdr:from>
    <xdr:to>
      <xdr:col>102</xdr:col>
      <xdr:colOff>165100</xdr:colOff>
      <xdr:row>38</xdr:row>
      <xdr:rowOff>32138</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456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48664</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56017" y="6220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130905</xdr:rowOff>
    </xdr:from>
    <xdr:to>
      <xdr:col>98</xdr:col>
      <xdr:colOff>38100</xdr:colOff>
      <xdr:row>38</xdr:row>
      <xdr:rowOff>61055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7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77582</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7017" y="62497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99102</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427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目的別歳出の主な特徴は次のとおりである。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総務費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については、ノートパソコン購入等電算機器購入費の皆減による減となっている。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衛生費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については、新型コロナウイルス予防接種健康被害給付費の皆減による減額となった。</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農林水産業費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については、林道新設改良に係る工事請負費の減により減少となった。</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土木費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については、道路新設改良に係る工事請負費の減が減少の大きな要因となった。</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教育費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社会教育施設（海洋センタープール）跡地施設整備工事による増、認定こども園整備事業に係る測量設計等委託料の増や小学校教師用教科書・指導書等購入に係る消耗品の増により大幅な増加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埼玉県神川町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年度の実質収支については、公共施設整備基金積立金の減などによる歳出の減により、実質単年度収支が</a:t>
          </a:r>
          <a:r>
            <a:rPr kumimoji="1" lang="en-US" altLang="ja-JP" sz="1400">
              <a:latin typeface="ＭＳ ゴシック" pitchFamily="49" charset="-128"/>
              <a:ea typeface="ＭＳ ゴシック" pitchFamily="49" charset="-128"/>
            </a:rPr>
            <a:t>4.73</a:t>
          </a:r>
          <a:r>
            <a:rPr kumimoji="1" lang="ja-JP" altLang="en-US" sz="1400">
              <a:latin typeface="ＭＳ ゴシック" pitchFamily="49" charset="-128"/>
              <a:ea typeface="ＭＳ ゴシック" pitchFamily="49" charset="-128"/>
            </a:rPr>
            <a:t>％の増となっている。</a:t>
          </a:r>
        </a:p>
        <a:p>
          <a:r>
            <a:rPr kumimoji="1" lang="ja-JP" altLang="en-US" sz="1400">
              <a:latin typeface="ＭＳ ゴシック" pitchFamily="49" charset="-128"/>
              <a:ea typeface="ＭＳ ゴシック" pitchFamily="49" charset="-128"/>
            </a:rPr>
            <a:t>財政調整基金残高は、適切な財源の確保と歳出の精査により、大きな取崩しを回避したが、今後も、事務事業の見直しや合理化等によって、健全な行財政運営に努める。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埼玉県神川町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神川町の有する、一般会計と特別会計</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事業及び公営企業会計の水道事業・下水道事業は各会計とも赤字とはなっていない。</a:t>
          </a:r>
        </a:p>
        <a:p>
          <a:r>
            <a:rPr kumimoji="1" lang="ja-JP" altLang="en-US" sz="1400">
              <a:latin typeface="ＭＳ ゴシック" pitchFamily="49" charset="-128"/>
              <a:ea typeface="ＭＳ ゴシック" pitchFamily="49" charset="-128"/>
            </a:rPr>
            <a:t>全体として黒字額は前年度より微増しており、これは主に交付税や地方特例交付金の増による標準財政規模の増加が影響しているが介護保険特別会計の黒字額の減によることが微増の要因である。</a:t>
          </a:r>
        </a:p>
        <a:p>
          <a:r>
            <a:rPr kumimoji="1" lang="ja-JP" altLang="en-US" sz="1400">
              <a:latin typeface="ＭＳ ゴシック" pitchFamily="49" charset="-128"/>
              <a:ea typeface="ＭＳ ゴシック" pitchFamily="49" charset="-128"/>
            </a:rPr>
            <a:t>今後は各会計とも更なる健全な行財政運営に努める。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85" zoomScaleNormal="85"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6300233</v>
      </c>
      <c r="BO4" s="358"/>
      <c r="BP4" s="358"/>
      <c r="BQ4" s="358"/>
      <c r="BR4" s="358"/>
      <c r="BS4" s="358"/>
      <c r="BT4" s="358"/>
      <c r="BU4" s="359"/>
      <c r="BV4" s="357">
        <v>6447292</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8.3000000000000007</v>
      </c>
      <c r="CU4" s="364"/>
      <c r="CV4" s="364"/>
      <c r="CW4" s="364"/>
      <c r="CX4" s="364"/>
      <c r="CY4" s="364"/>
      <c r="CZ4" s="364"/>
      <c r="DA4" s="365"/>
      <c r="DB4" s="363">
        <v>6.6</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5914698</v>
      </c>
      <c r="BO5" s="395"/>
      <c r="BP5" s="395"/>
      <c r="BQ5" s="395"/>
      <c r="BR5" s="395"/>
      <c r="BS5" s="395"/>
      <c r="BT5" s="395"/>
      <c r="BU5" s="396"/>
      <c r="BV5" s="394">
        <v>6151795</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84.5</v>
      </c>
      <c r="CU5" s="392"/>
      <c r="CV5" s="392"/>
      <c r="CW5" s="392"/>
      <c r="CX5" s="392"/>
      <c r="CY5" s="392"/>
      <c r="CZ5" s="392"/>
      <c r="DA5" s="393"/>
      <c r="DB5" s="391">
        <v>83.7</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385535</v>
      </c>
      <c r="BO6" s="395"/>
      <c r="BP6" s="395"/>
      <c r="BQ6" s="395"/>
      <c r="BR6" s="395"/>
      <c r="BS6" s="395"/>
      <c r="BT6" s="395"/>
      <c r="BU6" s="396"/>
      <c r="BV6" s="394">
        <v>295497</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84.5</v>
      </c>
      <c r="CU6" s="432"/>
      <c r="CV6" s="432"/>
      <c r="CW6" s="432"/>
      <c r="CX6" s="432"/>
      <c r="CY6" s="432"/>
      <c r="CZ6" s="432"/>
      <c r="DA6" s="433"/>
      <c r="DB6" s="431">
        <v>83.7</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21713</v>
      </c>
      <c r="BO7" s="395"/>
      <c r="BP7" s="395"/>
      <c r="BQ7" s="395"/>
      <c r="BR7" s="395"/>
      <c r="BS7" s="395"/>
      <c r="BT7" s="395"/>
      <c r="BU7" s="396"/>
      <c r="BV7" s="394">
        <v>11800</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4407077</v>
      </c>
      <c r="CU7" s="395"/>
      <c r="CV7" s="395"/>
      <c r="CW7" s="395"/>
      <c r="CX7" s="395"/>
      <c r="CY7" s="395"/>
      <c r="CZ7" s="395"/>
      <c r="DA7" s="396"/>
      <c r="DB7" s="394">
        <v>4316823</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90</v>
      </c>
      <c r="AV8" s="427"/>
      <c r="AW8" s="427"/>
      <c r="AX8" s="427"/>
      <c r="AY8" s="428" t="s">
        <v>104</v>
      </c>
      <c r="AZ8" s="429"/>
      <c r="BA8" s="429"/>
      <c r="BB8" s="429"/>
      <c r="BC8" s="429"/>
      <c r="BD8" s="429"/>
      <c r="BE8" s="429"/>
      <c r="BF8" s="429"/>
      <c r="BG8" s="429"/>
      <c r="BH8" s="429"/>
      <c r="BI8" s="429"/>
      <c r="BJ8" s="429"/>
      <c r="BK8" s="429"/>
      <c r="BL8" s="429"/>
      <c r="BM8" s="430"/>
      <c r="BN8" s="394">
        <v>363822</v>
      </c>
      <c r="BO8" s="395"/>
      <c r="BP8" s="395"/>
      <c r="BQ8" s="395"/>
      <c r="BR8" s="395"/>
      <c r="BS8" s="395"/>
      <c r="BT8" s="395"/>
      <c r="BU8" s="396"/>
      <c r="BV8" s="394">
        <v>283697</v>
      </c>
      <c r="BW8" s="395"/>
      <c r="BX8" s="395"/>
      <c r="BY8" s="395"/>
      <c r="BZ8" s="395"/>
      <c r="CA8" s="395"/>
      <c r="CB8" s="395"/>
      <c r="CC8" s="396"/>
      <c r="CD8" s="397" t="s">
        <v>105</v>
      </c>
      <c r="CE8" s="398"/>
      <c r="CF8" s="398"/>
      <c r="CG8" s="398"/>
      <c r="CH8" s="398"/>
      <c r="CI8" s="398"/>
      <c r="CJ8" s="398"/>
      <c r="CK8" s="398"/>
      <c r="CL8" s="398"/>
      <c r="CM8" s="398"/>
      <c r="CN8" s="398"/>
      <c r="CO8" s="398"/>
      <c r="CP8" s="398"/>
      <c r="CQ8" s="398"/>
      <c r="CR8" s="398"/>
      <c r="CS8" s="399"/>
      <c r="CT8" s="434">
        <v>0.49</v>
      </c>
      <c r="CU8" s="435"/>
      <c r="CV8" s="435"/>
      <c r="CW8" s="435"/>
      <c r="CX8" s="435"/>
      <c r="CY8" s="435"/>
      <c r="CZ8" s="435"/>
      <c r="DA8" s="436"/>
      <c r="DB8" s="434">
        <v>0.48</v>
      </c>
      <c r="DC8" s="435"/>
      <c r="DD8" s="435"/>
      <c r="DE8" s="435"/>
      <c r="DF8" s="435"/>
      <c r="DG8" s="435"/>
      <c r="DH8" s="435"/>
      <c r="DI8" s="436"/>
    </row>
    <row r="9" spans="1:119" ht="18.75" customHeight="1" thickBot="1" x14ac:dyDescent="0.25">
      <c r="A9" s="163"/>
      <c r="B9" s="388" t="s">
        <v>106</v>
      </c>
      <c r="C9" s="389"/>
      <c r="D9" s="389"/>
      <c r="E9" s="389"/>
      <c r="F9" s="389"/>
      <c r="G9" s="389"/>
      <c r="H9" s="389"/>
      <c r="I9" s="389"/>
      <c r="J9" s="389"/>
      <c r="K9" s="437"/>
      <c r="L9" s="438" t="s">
        <v>107</v>
      </c>
      <c r="M9" s="439"/>
      <c r="N9" s="439"/>
      <c r="O9" s="439"/>
      <c r="P9" s="439"/>
      <c r="Q9" s="440"/>
      <c r="R9" s="441">
        <v>13359</v>
      </c>
      <c r="S9" s="442"/>
      <c r="T9" s="442"/>
      <c r="U9" s="442"/>
      <c r="V9" s="443"/>
      <c r="W9" s="351" t="s">
        <v>108</v>
      </c>
      <c r="X9" s="352"/>
      <c r="Y9" s="352"/>
      <c r="Z9" s="352"/>
      <c r="AA9" s="352"/>
      <c r="AB9" s="352"/>
      <c r="AC9" s="352"/>
      <c r="AD9" s="352"/>
      <c r="AE9" s="352"/>
      <c r="AF9" s="352"/>
      <c r="AG9" s="352"/>
      <c r="AH9" s="352"/>
      <c r="AI9" s="352"/>
      <c r="AJ9" s="352"/>
      <c r="AK9" s="352"/>
      <c r="AL9" s="353"/>
      <c r="AM9" s="423" t="s">
        <v>109</v>
      </c>
      <c r="AN9" s="424"/>
      <c r="AO9" s="424"/>
      <c r="AP9" s="424"/>
      <c r="AQ9" s="424"/>
      <c r="AR9" s="424"/>
      <c r="AS9" s="424"/>
      <c r="AT9" s="425"/>
      <c r="AU9" s="426" t="s">
        <v>90</v>
      </c>
      <c r="AV9" s="427"/>
      <c r="AW9" s="427"/>
      <c r="AX9" s="427"/>
      <c r="AY9" s="428" t="s">
        <v>110</v>
      </c>
      <c r="AZ9" s="429"/>
      <c r="BA9" s="429"/>
      <c r="BB9" s="429"/>
      <c r="BC9" s="429"/>
      <c r="BD9" s="429"/>
      <c r="BE9" s="429"/>
      <c r="BF9" s="429"/>
      <c r="BG9" s="429"/>
      <c r="BH9" s="429"/>
      <c r="BI9" s="429"/>
      <c r="BJ9" s="429"/>
      <c r="BK9" s="429"/>
      <c r="BL9" s="429"/>
      <c r="BM9" s="430"/>
      <c r="BN9" s="394">
        <v>80125</v>
      </c>
      <c r="BO9" s="395"/>
      <c r="BP9" s="395"/>
      <c r="BQ9" s="395"/>
      <c r="BR9" s="395"/>
      <c r="BS9" s="395"/>
      <c r="BT9" s="395"/>
      <c r="BU9" s="396"/>
      <c r="BV9" s="394">
        <v>-125884</v>
      </c>
      <c r="BW9" s="395"/>
      <c r="BX9" s="395"/>
      <c r="BY9" s="395"/>
      <c r="BZ9" s="395"/>
      <c r="CA9" s="395"/>
      <c r="CB9" s="395"/>
      <c r="CC9" s="396"/>
      <c r="CD9" s="397" t="s">
        <v>111</v>
      </c>
      <c r="CE9" s="398"/>
      <c r="CF9" s="398"/>
      <c r="CG9" s="398"/>
      <c r="CH9" s="398"/>
      <c r="CI9" s="398"/>
      <c r="CJ9" s="398"/>
      <c r="CK9" s="398"/>
      <c r="CL9" s="398"/>
      <c r="CM9" s="398"/>
      <c r="CN9" s="398"/>
      <c r="CO9" s="398"/>
      <c r="CP9" s="398"/>
      <c r="CQ9" s="398"/>
      <c r="CR9" s="398"/>
      <c r="CS9" s="399"/>
      <c r="CT9" s="391">
        <v>12.3</v>
      </c>
      <c r="CU9" s="392"/>
      <c r="CV9" s="392"/>
      <c r="CW9" s="392"/>
      <c r="CX9" s="392"/>
      <c r="CY9" s="392"/>
      <c r="CZ9" s="392"/>
      <c r="DA9" s="393"/>
      <c r="DB9" s="391">
        <v>12.7</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112</v>
      </c>
      <c r="M10" s="424"/>
      <c r="N10" s="424"/>
      <c r="O10" s="424"/>
      <c r="P10" s="424"/>
      <c r="Q10" s="425"/>
      <c r="R10" s="445">
        <v>13730</v>
      </c>
      <c r="S10" s="446"/>
      <c r="T10" s="446"/>
      <c r="U10" s="446"/>
      <c r="V10" s="447"/>
      <c r="W10" s="382"/>
      <c r="X10" s="383"/>
      <c r="Y10" s="383"/>
      <c r="Z10" s="383"/>
      <c r="AA10" s="383"/>
      <c r="AB10" s="383"/>
      <c r="AC10" s="383"/>
      <c r="AD10" s="383"/>
      <c r="AE10" s="383"/>
      <c r="AF10" s="383"/>
      <c r="AG10" s="383"/>
      <c r="AH10" s="383"/>
      <c r="AI10" s="383"/>
      <c r="AJ10" s="383"/>
      <c r="AK10" s="383"/>
      <c r="AL10" s="386"/>
      <c r="AM10" s="423" t="s">
        <v>113</v>
      </c>
      <c r="AN10" s="424"/>
      <c r="AO10" s="424"/>
      <c r="AP10" s="424"/>
      <c r="AQ10" s="424"/>
      <c r="AR10" s="424"/>
      <c r="AS10" s="424"/>
      <c r="AT10" s="425"/>
      <c r="AU10" s="426" t="s">
        <v>114</v>
      </c>
      <c r="AV10" s="427"/>
      <c r="AW10" s="427"/>
      <c r="AX10" s="427"/>
      <c r="AY10" s="428" t="s">
        <v>115</v>
      </c>
      <c r="AZ10" s="429"/>
      <c r="BA10" s="429"/>
      <c r="BB10" s="429"/>
      <c r="BC10" s="429"/>
      <c r="BD10" s="429"/>
      <c r="BE10" s="429"/>
      <c r="BF10" s="429"/>
      <c r="BG10" s="429"/>
      <c r="BH10" s="429"/>
      <c r="BI10" s="429"/>
      <c r="BJ10" s="429"/>
      <c r="BK10" s="429"/>
      <c r="BL10" s="429"/>
      <c r="BM10" s="430"/>
      <c r="BN10" s="394">
        <v>1964</v>
      </c>
      <c r="BO10" s="395"/>
      <c r="BP10" s="395"/>
      <c r="BQ10" s="395"/>
      <c r="BR10" s="395"/>
      <c r="BS10" s="395"/>
      <c r="BT10" s="395"/>
      <c r="BU10" s="396"/>
      <c r="BV10" s="394">
        <v>1957</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114</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12759</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12099</v>
      </c>
      <c r="S13" s="479"/>
      <c r="T13" s="479"/>
      <c r="U13" s="479"/>
      <c r="V13" s="480"/>
      <c r="W13" s="410" t="s">
        <v>131</v>
      </c>
      <c r="X13" s="411"/>
      <c r="Y13" s="411"/>
      <c r="Z13" s="411"/>
      <c r="AA13" s="411"/>
      <c r="AB13" s="401"/>
      <c r="AC13" s="445">
        <v>520</v>
      </c>
      <c r="AD13" s="446"/>
      <c r="AE13" s="446"/>
      <c r="AF13" s="446"/>
      <c r="AG13" s="488"/>
      <c r="AH13" s="445">
        <v>606</v>
      </c>
      <c r="AI13" s="446"/>
      <c r="AJ13" s="446"/>
      <c r="AK13" s="446"/>
      <c r="AL13" s="447"/>
      <c r="AM13" s="423" t="s">
        <v>132</v>
      </c>
      <c r="AN13" s="424"/>
      <c r="AO13" s="424"/>
      <c r="AP13" s="424"/>
      <c r="AQ13" s="424"/>
      <c r="AR13" s="424"/>
      <c r="AS13" s="424"/>
      <c r="AT13" s="425"/>
      <c r="AU13" s="426" t="s">
        <v>114</v>
      </c>
      <c r="AV13" s="427"/>
      <c r="AW13" s="427"/>
      <c r="AX13" s="427"/>
      <c r="AY13" s="428" t="s">
        <v>133</v>
      </c>
      <c r="AZ13" s="429"/>
      <c r="BA13" s="429"/>
      <c r="BB13" s="429"/>
      <c r="BC13" s="429"/>
      <c r="BD13" s="429"/>
      <c r="BE13" s="429"/>
      <c r="BF13" s="429"/>
      <c r="BG13" s="429"/>
      <c r="BH13" s="429"/>
      <c r="BI13" s="429"/>
      <c r="BJ13" s="429"/>
      <c r="BK13" s="429"/>
      <c r="BL13" s="429"/>
      <c r="BM13" s="430"/>
      <c r="BN13" s="394">
        <v>82089</v>
      </c>
      <c r="BO13" s="395"/>
      <c r="BP13" s="395"/>
      <c r="BQ13" s="395"/>
      <c r="BR13" s="395"/>
      <c r="BS13" s="395"/>
      <c r="BT13" s="395"/>
      <c r="BU13" s="396"/>
      <c r="BV13" s="394">
        <v>-123927</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5.3</v>
      </c>
      <c r="CU13" s="392"/>
      <c r="CV13" s="392"/>
      <c r="CW13" s="392"/>
      <c r="CX13" s="392"/>
      <c r="CY13" s="392"/>
      <c r="CZ13" s="392"/>
      <c r="DA13" s="393"/>
      <c r="DB13" s="391">
        <v>7.5</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12888</v>
      </c>
      <c r="S14" s="479"/>
      <c r="T14" s="479"/>
      <c r="U14" s="479"/>
      <c r="V14" s="480"/>
      <c r="W14" s="384"/>
      <c r="X14" s="385"/>
      <c r="Y14" s="385"/>
      <c r="Z14" s="385"/>
      <c r="AA14" s="385"/>
      <c r="AB14" s="374"/>
      <c r="AC14" s="481">
        <v>8.1999999999999993</v>
      </c>
      <c r="AD14" s="482"/>
      <c r="AE14" s="482"/>
      <c r="AF14" s="482"/>
      <c r="AG14" s="483"/>
      <c r="AH14" s="481">
        <v>9</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12286</v>
      </c>
      <c r="S15" s="479"/>
      <c r="T15" s="479"/>
      <c r="U15" s="479"/>
      <c r="V15" s="480"/>
      <c r="W15" s="410" t="s">
        <v>137</v>
      </c>
      <c r="X15" s="411"/>
      <c r="Y15" s="411"/>
      <c r="Z15" s="411"/>
      <c r="AA15" s="411"/>
      <c r="AB15" s="401"/>
      <c r="AC15" s="445">
        <v>2437</v>
      </c>
      <c r="AD15" s="446"/>
      <c r="AE15" s="446"/>
      <c r="AF15" s="446"/>
      <c r="AG15" s="488"/>
      <c r="AH15" s="445">
        <v>2601</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1886011</v>
      </c>
      <c r="BO15" s="358"/>
      <c r="BP15" s="358"/>
      <c r="BQ15" s="358"/>
      <c r="BR15" s="358"/>
      <c r="BS15" s="358"/>
      <c r="BT15" s="358"/>
      <c r="BU15" s="359"/>
      <c r="BV15" s="357">
        <v>1886727</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38.299999999999997</v>
      </c>
      <c r="AD16" s="482"/>
      <c r="AE16" s="482"/>
      <c r="AF16" s="482"/>
      <c r="AG16" s="483"/>
      <c r="AH16" s="481">
        <v>38.799999999999997</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3902440</v>
      </c>
      <c r="BO16" s="395"/>
      <c r="BP16" s="395"/>
      <c r="BQ16" s="395"/>
      <c r="BR16" s="395"/>
      <c r="BS16" s="395"/>
      <c r="BT16" s="395"/>
      <c r="BU16" s="396"/>
      <c r="BV16" s="394">
        <v>3796885</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3398</v>
      </c>
      <c r="AD17" s="446"/>
      <c r="AE17" s="446"/>
      <c r="AF17" s="446"/>
      <c r="AG17" s="488"/>
      <c r="AH17" s="445">
        <v>3499</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2375794</v>
      </c>
      <c r="BO17" s="395"/>
      <c r="BP17" s="395"/>
      <c r="BQ17" s="395"/>
      <c r="BR17" s="395"/>
      <c r="BS17" s="395"/>
      <c r="BT17" s="395"/>
      <c r="BU17" s="396"/>
      <c r="BV17" s="394">
        <v>2377080</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9" t="s">
        <v>147</v>
      </c>
      <c r="C18" s="437"/>
      <c r="D18" s="437"/>
      <c r="E18" s="520"/>
      <c r="F18" s="520"/>
      <c r="G18" s="520"/>
      <c r="H18" s="520"/>
      <c r="I18" s="520"/>
      <c r="J18" s="520"/>
      <c r="K18" s="520"/>
      <c r="L18" s="521">
        <v>47.4</v>
      </c>
      <c r="M18" s="521"/>
      <c r="N18" s="521"/>
      <c r="O18" s="521"/>
      <c r="P18" s="521"/>
      <c r="Q18" s="521"/>
      <c r="R18" s="522"/>
      <c r="S18" s="522"/>
      <c r="T18" s="522"/>
      <c r="U18" s="522"/>
      <c r="V18" s="523"/>
      <c r="W18" s="412"/>
      <c r="X18" s="413"/>
      <c r="Y18" s="413"/>
      <c r="Z18" s="413"/>
      <c r="AA18" s="413"/>
      <c r="AB18" s="404"/>
      <c r="AC18" s="524">
        <v>53.5</v>
      </c>
      <c r="AD18" s="525"/>
      <c r="AE18" s="525"/>
      <c r="AF18" s="525"/>
      <c r="AG18" s="526"/>
      <c r="AH18" s="524">
        <v>52.2</v>
      </c>
      <c r="AI18" s="525"/>
      <c r="AJ18" s="525"/>
      <c r="AK18" s="525"/>
      <c r="AL18" s="527"/>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3776150</v>
      </c>
      <c r="BO18" s="395"/>
      <c r="BP18" s="395"/>
      <c r="BQ18" s="395"/>
      <c r="BR18" s="395"/>
      <c r="BS18" s="395"/>
      <c r="BT18" s="395"/>
      <c r="BU18" s="396"/>
      <c r="BV18" s="394">
        <v>3609643</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9" t="s">
        <v>149</v>
      </c>
      <c r="C19" s="437"/>
      <c r="D19" s="437"/>
      <c r="E19" s="520"/>
      <c r="F19" s="520"/>
      <c r="G19" s="520"/>
      <c r="H19" s="520"/>
      <c r="I19" s="520"/>
      <c r="J19" s="520"/>
      <c r="K19" s="520"/>
      <c r="L19" s="528">
        <v>282</v>
      </c>
      <c r="M19" s="528"/>
      <c r="N19" s="528"/>
      <c r="O19" s="528"/>
      <c r="P19" s="528"/>
      <c r="Q19" s="528"/>
      <c r="R19" s="529"/>
      <c r="S19" s="529"/>
      <c r="T19" s="529"/>
      <c r="U19" s="529"/>
      <c r="V19" s="530"/>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5175066</v>
      </c>
      <c r="BO19" s="395"/>
      <c r="BP19" s="395"/>
      <c r="BQ19" s="395"/>
      <c r="BR19" s="395"/>
      <c r="BS19" s="395"/>
      <c r="BT19" s="395"/>
      <c r="BU19" s="396"/>
      <c r="BV19" s="394">
        <v>5266000</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9" t="s">
        <v>151</v>
      </c>
      <c r="C20" s="437"/>
      <c r="D20" s="437"/>
      <c r="E20" s="520"/>
      <c r="F20" s="520"/>
      <c r="G20" s="520"/>
      <c r="H20" s="520"/>
      <c r="I20" s="520"/>
      <c r="J20" s="520"/>
      <c r="K20" s="520"/>
      <c r="L20" s="528">
        <v>5220</v>
      </c>
      <c r="M20" s="528"/>
      <c r="N20" s="528"/>
      <c r="O20" s="528"/>
      <c r="P20" s="528"/>
      <c r="Q20" s="528"/>
      <c r="R20" s="529"/>
      <c r="S20" s="529"/>
      <c r="T20" s="529"/>
      <c r="U20" s="529"/>
      <c r="V20" s="530"/>
      <c r="W20" s="412"/>
      <c r="X20" s="413"/>
      <c r="Y20" s="413"/>
      <c r="Z20" s="413"/>
      <c r="AA20" s="413"/>
      <c r="AB20" s="413"/>
      <c r="AC20" s="531"/>
      <c r="AD20" s="531"/>
      <c r="AE20" s="531"/>
      <c r="AF20" s="531"/>
      <c r="AG20" s="531"/>
      <c r="AH20" s="531"/>
      <c r="AI20" s="531"/>
      <c r="AJ20" s="531"/>
      <c r="AK20" s="531"/>
      <c r="AL20" s="532"/>
      <c r="AM20" s="533"/>
      <c r="AN20" s="449"/>
      <c r="AO20" s="449"/>
      <c r="AP20" s="449"/>
      <c r="AQ20" s="449"/>
      <c r="AR20" s="449"/>
      <c r="AS20" s="449"/>
      <c r="AT20" s="450"/>
      <c r="AU20" s="534"/>
      <c r="AV20" s="535"/>
      <c r="AW20" s="535"/>
      <c r="AX20" s="536"/>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10" t="s">
        <v>152</v>
      </c>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2"/>
      <c r="AY21" s="513"/>
      <c r="AZ21" s="514"/>
      <c r="BA21" s="514"/>
      <c r="BB21" s="514"/>
      <c r="BC21" s="514"/>
      <c r="BD21" s="514"/>
      <c r="BE21" s="514"/>
      <c r="BF21" s="514"/>
      <c r="BG21" s="514"/>
      <c r="BH21" s="514"/>
      <c r="BI21" s="514"/>
      <c r="BJ21" s="514"/>
      <c r="BK21" s="514"/>
      <c r="BL21" s="514"/>
      <c r="BM21" s="515"/>
      <c r="BN21" s="516"/>
      <c r="BO21" s="517"/>
      <c r="BP21" s="517"/>
      <c r="BQ21" s="517"/>
      <c r="BR21" s="517"/>
      <c r="BS21" s="517"/>
      <c r="BT21" s="517"/>
      <c r="BU21" s="518"/>
      <c r="BV21" s="516"/>
      <c r="BW21" s="517"/>
      <c r="BX21" s="517"/>
      <c r="BY21" s="517"/>
      <c r="BZ21" s="517"/>
      <c r="CA21" s="517"/>
      <c r="CB21" s="517"/>
      <c r="CC21" s="518"/>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4710587</v>
      </c>
      <c r="BO22" s="358"/>
      <c r="BP22" s="358"/>
      <c r="BQ22" s="358"/>
      <c r="BR22" s="358"/>
      <c r="BS22" s="358"/>
      <c r="BT22" s="358"/>
      <c r="BU22" s="359"/>
      <c r="BV22" s="357">
        <v>5152317</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1076665</v>
      </c>
      <c r="BO23" s="395"/>
      <c r="BP23" s="395"/>
      <c r="BQ23" s="395"/>
      <c r="BR23" s="395"/>
      <c r="BS23" s="395"/>
      <c r="BT23" s="395"/>
      <c r="BU23" s="396"/>
      <c r="BV23" s="394">
        <v>1164292</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7230</v>
      </c>
      <c r="R24" s="446"/>
      <c r="S24" s="446"/>
      <c r="T24" s="446"/>
      <c r="U24" s="446"/>
      <c r="V24" s="488"/>
      <c r="W24" s="540"/>
      <c r="X24" s="541"/>
      <c r="Y24" s="542"/>
      <c r="Z24" s="444" t="s">
        <v>162</v>
      </c>
      <c r="AA24" s="424"/>
      <c r="AB24" s="424"/>
      <c r="AC24" s="424"/>
      <c r="AD24" s="424"/>
      <c r="AE24" s="424"/>
      <c r="AF24" s="424"/>
      <c r="AG24" s="425"/>
      <c r="AH24" s="445">
        <v>121</v>
      </c>
      <c r="AI24" s="446"/>
      <c r="AJ24" s="446"/>
      <c r="AK24" s="446"/>
      <c r="AL24" s="488"/>
      <c r="AM24" s="445">
        <v>369655</v>
      </c>
      <c r="AN24" s="446"/>
      <c r="AO24" s="446"/>
      <c r="AP24" s="446"/>
      <c r="AQ24" s="446"/>
      <c r="AR24" s="488"/>
      <c r="AS24" s="445">
        <v>3055</v>
      </c>
      <c r="AT24" s="446"/>
      <c r="AU24" s="446"/>
      <c r="AV24" s="446"/>
      <c r="AW24" s="446"/>
      <c r="AX24" s="447"/>
      <c r="AY24" s="513" t="s">
        <v>163</v>
      </c>
      <c r="AZ24" s="514"/>
      <c r="BA24" s="514"/>
      <c r="BB24" s="514"/>
      <c r="BC24" s="514"/>
      <c r="BD24" s="514"/>
      <c r="BE24" s="514"/>
      <c r="BF24" s="514"/>
      <c r="BG24" s="514"/>
      <c r="BH24" s="514"/>
      <c r="BI24" s="514"/>
      <c r="BJ24" s="514"/>
      <c r="BK24" s="514"/>
      <c r="BL24" s="514"/>
      <c r="BM24" s="515"/>
      <c r="BN24" s="394">
        <v>4060418</v>
      </c>
      <c r="BO24" s="395"/>
      <c r="BP24" s="395"/>
      <c r="BQ24" s="395"/>
      <c r="BR24" s="395"/>
      <c r="BS24" s="395"/>
      <c r="BT24" s="395"/>
      <c r="BU24" s="396"/>
      <c r="BV24" s="394">
        <v>4379125</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6010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15878</v>
      </c>
      <c r="BO25" s="358"/>
      <c r="BP25" s="358"/>
      <c r="BQ25" s="358"/>
      <c r="BR25" s="358"/>
      <c r="BS25" s="358"/>
      <c r="BT25" s="358"/>
      <c r="BU25" s="359"/>
      <c r="BV25" s="357">
        <v>23154</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5650</v>
      </c>
      <c r="R26" s="446"/>
      <c r="S26" s="446"/>
      <c r="T26" s="446"/>
      <c r="U26" s="446"/>
      <c r="V26" s="488"/>
      <c r="W26" s="540"/>
      <c r="X26" s="541"/>
      <c r="Y26" s="542"/>
      <c r="Z26" s="444" t="s">
        <v>168</v>
      </c>
      <c r="AA26" s="546"/>
      <c r="AB26" s="546"/>
      <c r="AC26" s="546"/>
      <c r="AD26" s="546"/>
      <c r="AE26" s="546"/>
      <c r="AF26" s="546"/>
      <c r="AG26" s="547"/>
      <c r="AH26" s="445">
        <v>1</v>
      </c>
      <c r="AI26" s="446"/>
      <c r="AJ26" s="446"/>
      <c r="AK26" s="446"/>
      <c r="AL26" s="488"/>
      <c r="AM26" s="445" t="s">
        <v>169</v>
      </c>
      <c r="AN26" s="446"/>
      <c r="AO26" s="446"/>
      <c r="AP26" s="446"/>
      <c r="AQ26" s="446"/>
      <c r="AR26" s="488"/>
      <c r="AS26" s="445" t="s">
        <v>169</v>
      </c>
      <c r="AT26" s="446"/>
      <c r="AU26" s="446"/>
      <c r="AV26" s="446"/>
      <c r="AW26" s="446"/>
      <c r="AX26" s="447"/>
      <c r="AY26" s="397" t="s">
        <v>170</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171</v>
      </c>
      <c r="F27" s="424"/>
      <c r="G27" s="424"/>
      <c r="H27" s="424"/>
      <c r="I27" s="424"/>
      <c r="J27" s="424"/>
      <c r="K27" s="425"/>
      <c r="L27" s="445">
        <v>1</v>
      </c>
      <c r="M27" s="446"/>
      <c r="N27" s="446"/>
      <c r="O27" s="446"/>
      <c r="P27" s="488"/>
      <c r="Q27" s="445">
        <v>3010</v>
      </c>
      <c r="R27" s="446"/>
      <c r="S27" s="446"/>
      <c r="T27" s="446"/>
      <c r="U27" s="446"/>
      <c r="V27" s="488"/>
      <c r="W27" s="540"/>
      <c r="X27" s="541"/>
      <c r="Y27" s="542"/>
      <c r="Z27" s="444" t="s">
        <v>172</v>
      </c>
      <c r="AA27" s="424"/>
      <c r="AB27" s="424"/>
      <c r="AC27" s="424"/>
      <c r="AD27" s="424"/>
      <c r="AE27" s="424"/>
      <c r="AF27" s="424"/>
      <c r="AG27" s="425"/>
      <c r="AH27" s="445">
        <v>9</v>
      </c>
      <c r="AI27" s="446"/>
      <c r="AJ27" s="446"/>
      <c r="AK27" s="446"/>
      <c r="AL27" s="488"/>
      <c r="AM27" s="445">
        <v>28522</v>
      </c>
      <c r="AN27" s="446"/>
      <c r="AO27" s="446"/>
      <c r="AP27" s="446"/>
      <c r="AQ27" s="446"/>
      <c r="AR27" s="488"/>
      <c r="AS27" s="445">
        <v>3169</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6" t="s">
        <v>122</v>
      </c>
      <c r="BO27" s="517"/>
      <c r="BP27" s="517"/>
      <c r="BQ27" s="517"/>
      <c r="BR27" s="517"/>
      <c r="BS27" s="517"/>
      <c r="BT27" s="517"/>
      <c r="BU27" s="518"/>
      <c r="BV27" s="516" t="s">
        <v>122</v>
      </c>
      <c r="BW27" s="517"/>
      <c r="BX27" s="517"/>
      <c r="BY27" s="517"/>
      <c r="BZ27" s="517"/>
      <c r="CA27" s="517"/>
      <c r="CB27" s="517"/>
      <c r="CC27" s="518"/>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174</v>
      </c>
      <c r="F28" s="424"/>
      <c r="G28" s="424"/>
      <c r="H28" s="424"/>
      <c r="I28" s="424"/>
      <c r="J28" s="424"/>
      <c r="K28" s="425"/>
      <c r="L28" s="445">
        <v>1</v>
      </c>
      <c r="M28" s="446"/>
      <c r="N28" s="446"/>
      <c r="O28" s="446"/>
      <c r="P28" s="488"/>
      <c r="Q28" s="445">
        <v>2440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1388302</v>
      </c>
      <c r="BO28" s="358"/>
      <c r="BP28" s="358"/>
      <c r="BQ28" s="358"/>
      <c r="BR28" s="358"/>
      <c r="BS28" s="358"/>
      <c r="BT28" s="358"/>
      <c r="BU28" s="359"/>
      <c r="BV28" s="357">
        <v>1386338</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177</v>
      </c>
      <c r="F29" s="424"/>
      <c r="G29" s="424"/>
      <c r="H29" s="424"/>
      <c r="I29" s="424"/>
      <c r="J29" s="424"/>
      <c r="K29" s="425"/>
      <c r="L29" s="445">
        <v>10</v>
      </c>
      <c r="M29" s="446"/>
      <c r="N29" s="446"/>
      <c r="O29" s="446"/>
      <c r="P29" s="488"/>
      <c r="Q29" s="445">
        <v>2170</v>
      </c>
      <c r="R29" s="446"/>
      <c r="S29" s="446"/>
      <c r="T29" s="446"/>
      <c r="U29" s="446"/>
      <c r="V29" s="488"/>
      <c r="W29" s="543"/>
      <c r="X29" s="544"/>
      <c r="Y29" s="545"/>
      <c r="Z29" s="444" t="s">
        <v>178</v>
      </c>
      <c r="AA29" s="424"/>
      <c r="AB29" s="424"/>
      <c r="AC29" s="424"/>
      <c r="AD29" s="424"/>
      <c r="AE29" s="424"/>
      <c r="AF29" s="424"/>
      <c r="AG29" s="425"/>
      <c r="AH29" s="445">
        <v>130</v>
      </c>
      <c r="AI29" s="446"/>
      <c r="AJ29" s="446"/>
      <c r="AK29" s="446"/>
      <c r="AL29" s="488"/>
      <c r="AM29" s="445">
        <v>398177</v>
      </c>
      <c r="AN29" s="446"/>
      <c r="AO29" s="446"/>
      <c r="AP29" s="446"/>
      <c r="AQ29" s="446"/>
      <c r="AR29" s="488"/>
      <c r="AS29" s="445">
        <v>3063</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v>139409</v>
      </c>
      <c r="BO29" s="395"/>
      <c r="BP29" s="395"/>
      <c r="BQ29" s="395"/>
      <c r="BR29" s="395"/>
      <c r="BS29" s="395"/>
      <c r="BT29" s="395"/>
      <c r="BU29" s="396"/>
      <c r="BV29" s="394">
        <v>139407</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4">
        <v>99.4</v>
      </c>
      <c r="AI30" s="525"/>
      <c r="AJ30" s="525"/>
      <c r="AK30" s="525"/>
      <c r="AL30" s="525"/>
      <c r="AM30" s="525"/>
      <c r="AN30" s="525"/>
      <c r="AO30" s="525"/>
      <c r="AP30" s="525"/>
      <c r="AQ30" s="525"/>
      <c r="AR30" s="525"/>
      <c r="AS30" s="525"/>
      <c r="AT30" s="525"/>
      <c r="AU30" s="525"/>
      <c r="AV30" s="525"/>
      <c r="AW30" s="525"/>
      <c r="AX30" s="527"/>
      <c r="AY30" s="554"/>
      <c r="AZ30" s="555"/>
      <c r="BA30" s="555"/>
      <c r="BB30" s="556"/>
      <c r="BC30" s="513" t="s">
        <v>48</v>
      </c>
      <c r="BD30" s="514"/>
      <c r="BE30" s="514"/>
      <c r="BF30" s="514"/>
      <c r="BG30" s="514"/>
      <c r="BH30" s="514"/>
      <c r="BI30" s="514"/>
      <c r="BJ30" s="514"/>
      <c r="BK30" s="514"/>
      <c r="BL30" s="514"/>
      <c r="BM30" s="515"/>
      <c r="BN30" s="516">
        <v>3871892</v>
      </c>
      <c r="BO30" s="517"/>
      <c r="BP30" s="517"/>
      <c r="BQ30" s="517"/>
      <c r="BR30" s="517"/>
      <c r="BS30" s="517"/>
      <c r="BT30" s="517"/>
      <c r="BU30" s="518"/>
      <c r="BV30" s="516">
        <v>3800908</v>
      </c>
      <c r="BW30" s="517"/>
      <c r="BX30" s="517"/>
      <c r="BY30" s="517"/>
      <c r="BZ30" s="517"/>
      <c r="CA30" s="517"/>
      <c r="CB30" s="517"/>
      <c r="CC30" s="518"/>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187</v>
      </c>
      <c r="D33" s="418"/>
      <c r="E33" s="383" t="s">
        <v>188</v>
      </c>
      <c r="F33" s="383"/>
      <c r="G33" s="383"/>
      <c r="H33" s="383"/>
      <c r="I33" s="383"/>
      <c r="J33" s="383"/>
      <c r="K33" s="383"/>
      <c r="L33" s="383"/>
      <c r="M33" s="383"/>
      <c r="N33" s="383"/>
      <c r="O33" s="383"/>
      <c r="P33" s="383"/>
      <c r="Q33" s="383"/>
      <c r="R33" s="383"/>
      <c r="S33" s="383"/>
      <c r="T33" s="167"/>
      <c r="U33" s="418" t="s">
        <v>187</v>
      </c>
      <c r="V33" s="418"/>
      <c r="W33" s="383" t="s">
        <v>188</v>
      </c>
      <c r="X33" s="383"/>
      <c r="Y33" s="383"/>
      <c r="Z33" s="383"/>
      <c r="AA33" s="383"/>
      <c r="AB33" s="383"/>
      <c r="AC33" s="383"/>
      <c r="AD33" s="383"/>
      <c r="AE33" s="383"/>
      <c r="AF33" s="383"/>
      <c r="AG33" s="383"/>
      <c r="AH33" s="383"/>
      <c r="AI33" s="383"/>
      <c r="AJ33" s="383"/>
      <c r="AK33" s="383"/>
      <c r="AL33" s="167"/>
      <c r="AM33" s="418" t="s">
        <v>187</v>
      </c>
      <c r="AN33" s="418"/>
      <c r="AO33" s="383" t="s">
        <v>188</v>
      </c>
      <c r="AP33" s="383"/>
      <c r="AQ33" s="383"/>
      <c r="AR33" s="383"/>
      <c r="AS33" s="383"/>
      <c r="AT33" s="383"/>
      <c r="AU33" s="383"/>
      <c r="AV33" s="383"/>
      <c r="AW33" s="383"/>
      <c r="AX33" s="383"/>
      <c r="AY33" s="383"/>
      <c r="AZ33" s="383"/>
      <c r="BA33" s="383"/>
      <c r="BB33" s="383"/>
      <c r="BC33" s="383"/>
      <c r="BD33" s="173"/>
      <c r="BE33" s="383" t="s">
        <v>189</v>
      </c>
      <c r="BF33" s="383"/>
      <c r="BG33" s="383" t="s">
        <v>190</v>
      </c>
      <c r="BH33" s="383"/>
      <c r="BI33" s="383"/>
      <c r="BJ33" s="383"/>
      <c r="BK33" s="383"/>
      <c r="BL33" s="383"/>
      <c r="BM33" s="383"/>
      <c r="BN33" s="383"/>
      <c r="BO33" s="383"/>
      <c r="BP33" s="383"/>
      <c r="BQ33" s="383"/>
      <c r="BR33" s="383"/>
      <c r="BS33" s="383"/>
      <c r="BT33" s="383"/>
      <c r="BU33" s="383"/>
      <c r="BV33" s="173"/>
      <c r="BW33" s="418" t="s">
        <v>189</v>
      </c>
      <c r="BX33" s="418"/>
      <c r="BY33" s="383" t="s">
        <v>191</v>
      </c>
      <c r="BZ33" s="383"/>
      <c r="CA33" s="383"/>
      <c r="CB33" s="383"/>
      <c r="CC33" s="383"/>
      <c r="CD33" s="383"/>
      <c r="CE33" s="383"/>
      <c r="CF33" s="383"/>
      <c r="CG33" s="383"/>
      <c r="CH33" s="383"/>
      <c r="CI33" s="383"/>
      <c r="CJ33" s="383"/>
      <c r="CK33" s="383"/>
      <c r="CL33" s="383"/>
      <c r="CM33" s="383"/>
      <c r="CN33" s="167"/>
      <c r="CO33" s="418" t="s">
        <v>187</v>
      </c>
      <c r="CP33" s="418"/>
      <c r="CQ33" s="383" t="s">
        <v>192</v>
      </c>
      <c r="CR33" s="383"/>
      <c r="CS33" s="383"/>
      <c r="CT33" s="383"/>
      <c r="CU33" s="383"/>
      <c r="CV33" s="383"/>
      <c r="CW33" s="383"/>
      <c r="CX33" s="383"/>
      <c r="CY33" s="383"/>
      <c r="CZ33" s="383"/>
      <c r="DA33" s="383"/>
      <c r="DB33" s="383"/>
      <c r="DC33" s="383"/>
      <c r="DD33" s="383"/>
      <c r="DE33" s="383"/>
      <c r="DF33" s="167"/>
      <c r="DG33" s="583" t="s">
        <v>193</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水道事業会計</v>
      </c>
      <c r="AP34" s="585"/>
      <c r="AQ34" s="585"/>
      <c r="AR34" s="585"/>
      <c r="AS34" s="585"/>
      <c r="AT34" s="585"/>
      <c r="AU34" s="585"/>
      <c r="AV34" s="585"/>
      <c r="AW34" s="585"/>
      <c r="AX34" s="585"/>
      <c r="AY34" s="585"/>
      <c r="AZ34" s="585"/>
      <c r="BA34" s="585"/>
      <c r="BB34" s="585"/>
      <c r="BC34" s="585"/>
      <c r="BD34" s="163"/>
      <c r="BE34" s="584">
        <f>IF(BG34="","",MAX(C34:D43,U34:V43,AM34:AN43)+1)</f>
        <v>8</v>
      </c>
      <c r="BF34" s="584"/>
      <c r="BG34" s="585" t="str">
        <f>IF('各会計、関係団体の財政状況及び健全化判断比率'!B33="","",'各会計、関係団体の財政状況及び健全化判断比率'!B33)</f>
        <v>観光事業特別会計</v>
      </c>
      <c r="BH34" s="585"/>
      <c r="BI34" s="585"/>
      <c r="BJ34" s="585"/>
      <c r="BK34" s="585"/>
      <c r="BL34" s="585"/>
      <c r="BM34" s="585"/>
      <c r="BN34" s="585"/>
      <c r="BO34" s="585"/>
      <c r="BP34" s="585"/>
      <c r="BQ34" s="585"/>
      <c r="BR34" s="585"/>
      <c r="BS34" s="585"/>
      <c r="BT34" s="585"/>
      <c r="BU34" s="585"/>
      <c r="BV34" s="163"/>
      <c r="BW34" s="584">
        <f>IF(BY34="","",MAX(C34:D43,U34:V43,AM34:AN43,BE34:BF43)+1)</f>
        <v>9</v>
      </c>
      <c r="BX34" s="584"/>
      <c r="BY34" s="585" t="str">
        <f>IF('各会計、関係団体の財政状況及び健全化判断比率'!B68="","",'各会計、関係団体の財政状況及び健全化判断比率'!B68)</f>
        <v>児玉郡市広域市町村圏組合</v>
      </c>
      <c r="BZ34" s="585"/>
      <c r="CA34" s="585"/>
      <c r="CB34" s="585"/>
      <c r="CC34" s="585"/>
      <c r="CD34" s="585"/>
      <c r="CE34" s="585"/>
      <c r="CF34" s="585"/>
      <c r="CG34" s="585"/>
      <c r="CH34" s="585"/>
      <c r="CI34" s="585"/>
      <c r="CJ34" s="585"/>
      <c r="CK34" s="585"/>
      <c r="CL34" s="585"/>
      <c r="CM34" s="585"/>
      <c r="CN34" s="163"/>
      <c r="CO34" s="584" t="str">
        <f>IF(CQ34="","",MAX(C34:D43,U34:V43,AM34:AN43,BE34:BF43,BW34:BX43)+1)</f>
        <v/>
      </c>
      <c r="CP34" s="584"/>
      <c r="CQ34" s="585" t="str">
        <f>IF('各会計、関係団体の財政状況及び健全化判断比率'!BS7="","",'各会計、関係団体の財政状況及び健全化判断比率'!BS7)</f>
        <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f>IF(E35="","",C34+1)</f>
        <v>2</v>
      </c>
      <c r="D35" s="584"/>
      <c r="E35" s="585" t="str">
        <f>IF('各会計、関係団体の財政状況及び健全化判断比率'!B8="","",'各会計、関係団体の財政状況及び健全化判断比率'!B8)</f>
        <v>町営バス事業特別会計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f t="shared" ref="AM35:AM43" si="0">IF(AO35="","",AM34+1)</f>
        <v>7</v>
      </c>
      <c r="AN35" s="584"/>
      <c r="AO35" s="585" t="str">
        <f>IF('各会計、関係団体の財政状況及び健全化判断比率'!B32="","",'各会計、関係団体の財政状況及び健全化判断比率'!B32)</f>
        <v>下水道事業会計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10</v>
      </c>
      <c r="BX35" s="584"/>
      <c r="BY35" s="585" t="str">
        <f>IF('各会計、関係団体の財政状況及び健全化判断比率'!B69="","",'各会計、関係団体の財政状況及び健全化判断比率'!B69)</f>
        <v>埼玉県後期高齢者医療広域連合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11</v>
      </c>
      <c r="BX36" s="584"/>
      <c r="BY36" s="585" t="str">
        <f>IF('各会計、関係団体の財政状況及び健全化判断比率'!B70="","",'各会計、関係団体の財政状況及び健全化判断比率'!B70)</f>
        <v>埼玉県後期高齢者医療広域連合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12</v>
      </c>
      <c r="BX37" s="584"/>
      <c r="BY37" s="585" t="str">
        <f>IF('各会計、関係団体の財政状況及び健全化判断比率'!B71="","",'各会計、関係団体の財政状況及び健全化判断比率'!B71)</f>
        <v>埼玉県市町村総合事務組合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13</v>
      </c>
      <c r="BX38" s="584"/>
      <c r="BY38" s="585" t="str">
        <f>IF('各会計、関係団体の財政状況及び健全化判断比率'!B72="","",'各会計、関係団体の財政状況及び健全化判断比率'!B72)</f>
        <v>埼玉県市町村総合事務組合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14</v>
      </c>
      <c r="BX39" s="584"/>
      <c r="BY39" s="585" t="str">
        <f>IF('各会計、関係団体の財政状況及び健全化判断比率'!B73="","",'各会計、関係団体の財政状況及び健全化判断比率'!B73)</f>
        <v>彩の国さいたま人づくり広域連合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aqJ32c0Tiw2D8WkIidso5/rGM3J1Wwsddv8v5U5dWv10Y2KxZ1iLVl9qWkS45pNMiF/csSjsN7dCL4m5XPmdjg==" saltValue="+un5eFvDpazGAwvjvv1uv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9" zoomScale="70" zoomScaleNormal="70" zoomScaleSheetLayoutView="100" workbookViewId="0">
      <selection activeCell="J34" sqref="J34:J41"/>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2">
      <c r="A34" s="22"/>
      <c r="B34" s="31"/>
      <c r="C34" s="1136" t="s">
        <v>534</v>
      </c>
      <c r="D34" s="1136"/>
      <c r="E34" s="1137"/>
      <c r="F34" s="32">
        <v>5.51</v>
      </c>
      <c r="G34" s="33">
        <v>9.82</v>
      </c>
      <c r="H34" s="33">
        <v>9.6999999999999993</v>
      </c>
      <c r="I34" s="33">
        <v>6.56</v>
      </c>
      <c r="J34" s="34">
        <v>8.23</v>
      </c>
      <c r="K34" s="22"/>
      <c r="L34" s="22"/>
      <c r="M34" s="22"/>
      <c r="N34" s="22"/>
      <c r="O34" s="22"/>
      <c r="P34" s="22"/>
    </row>
    <row r="35" spans="1:16" ht="39" customHeight="1" x14ac:dyDescent="0.2">
      <c r="A35" s="22"/>
      <c r="B35" s="35"/>
      <c r="C35" s="1132" t="s">
        <v>535</v>
      </c>
      <c r="D35" s="1132"/>
      <c r="E35" s="1133"/>
      <c r="F35" s="36">
        <v>6.4</v>
      </c>
      <c r="G35" s="37">
        <v>5.89</v>
      </c>
      <c r="H35" s="37">
        <v>4.57</v>
      </c>
      <c r="I35" s="37">
        <v>4.24</v>
      </c>
      <c r="J35" s="38">
        <v>3.6</v>
      </c>
      <c r="K35" s="22"/>
      <c r="L35" s="22"/>
      <c r="M35" s="22"/>
      <c r="N35" s="22"/>
      <c r="O35" s="22"/>
      <c r="P35" s="22"/>
    </row>
    <row r="36" spans="1:16" ht="39" customHeight="1" x14ac:dyDescent="0.2">
      <c r="A36" s="22"/>
      <c r="B36" s="35"/>
      <c r="C36" s="1132" t="s">
        <v>536</v>
      </c>
      <c r="D36" s="1132"/>
      <c r="E36" s="1133"/>
      <c r="F36" s="36" t="s">
        <v>489</v>
      </c>
      <c r="G36" s="37" t="s">
        <v>489</v>
      </c>
      <c r="H36" s="37">
        <v>0.18</v>
      </c>
      <c r="I36" s="37">
        <v>0.52</v>
      </c>
      <c r="J36" s="38">
        <v>0.71</v>
      </c>
      <c r="K36" s="22"/>
      <c r="L36" s="22"/>
      <c r="M36" s="22"/>
      <c r="N36" s="22"/>
      <c r="O36" s="22"/>
      <c r="P36" s="22"/>
    </row>
    <row r="37" spans="1:16" ht="39" customHeight="1" x14ac:dyDescent="0.2">
      <c r="A37" s="22"/>
      <c r="B37" s="35"/>
      <c r="C37" s="1132" t="s">
        <v>537</v>
      </c>
      <c r="D37" s="1132"/>
      <c r="E37" s="1133"/>
      <c r="F37" s="36">
        <v>1.02</v>
      </c>
      <c r="G37" s="37">
        <v>0.97</v>
      </c>
      <c r="H37" s="37">
        <v>0.39</v>
      </c>
      <c r="I37" s="37">
        <v>0.5</v>
      </c>
      <c r="J37" s="38">
        <v>0.71</v>
      </c>
      <c r="K37" s="22"/>
      <c r="L37" s="22"/>
      <c r="M37" s="22"/>
      <c r="N37" s="22"/>
      <c r="O37" s="22"/>
      <c r="P37" s="22"/>
    </row>
    <row r="38" spans="1:16" ht="39" customHeight="1" x14ac:dyDescent="0.2">
      <c r="A38" s="22"/>
      <c r="B38" s="35"/>
      <c r="C38" s="1132" t="s">
        <v>538</v>
      </c>
      <c r="D38" s="1132"/>
      <c r="E38" s="1133"/>
      <c r="F38" s="36">
        <v>2.29</v>
      </c>
      <c r="G38" s="37">
        <v>2.78</v>
      </c>
      <c r="H38" s="37">
        <v>2.17</v>
      </c>
      <c r="I38" s="37">
        <v>1.88</v>
      </c>
      <c r="J38" s="38">
        <v>0.68</v>
      </c>
      <c r="K38" s="22"/>
      <c r="L38" s="22"/>
      <c r="M38" s="22"/>
      <c r="N38" s="22"/>
      <c r="O38" s="22"/>
      <c r="P38" s="22"/>
    </row>
    <row r="39" spans="1:16" ht="39" customHeight="1" x14ac:dyDescent="0.2">
      <c r="A39" s="22"/>
      <c r="B39" s="35"/>
      <c r="C39" s="1132" t="s">
        <v>539</v>
      </c>
      <c r="D39" s="1132"/>
      <c r="E39" s="1133"/>
      <c r="F39" s="36">
        <v>0.21</v>
      </c>
      <c r="G39" s="37">
        <v>0.17</v>
      </c>
      <c r="H39" s="37">
        <v>0.3</v>
      </c>
      <c r="I39" s="37">
        <v>0.15</v>
      </c>
      <c r="J39" s="38">
        <v>0.32</v>
      </c>
      <c r="K39" s="22"/>
      <c r="L39" s="22"/>
      <c r="M39" s="22"/>
      <c r="N39" s="22"/>
      <c r="O39" s="22"/>
      <c r="P39" s="22"/>
    </row>
    <row r="40" spans="1:16" ht="39" customHeight="1" x14ac:dyDescent="0.2">
      <c r="A40" s="22"/>
      <c r="B40" s="35"/>
      <c r="C40" s="1132" t="s">
        <v>540</v>
      </c>
      <c r="D40" s="1132"/>
      <c r="E40" s="1133"/>
      <c r="F40" s="36">
        <v>0.01</v>
      </c>
      <c r="G40" s="37">
        <v>0</v>
      </c>
      <c r="H40" s="37">
        <v>0</v>
      </c>
      <c r="I40" s="37">
        <v>0</v>
      </c>
      <c r="J40" s="38">
        <v>0.01</v>
      </c>
      <c r="K40" s="22"/>
      <c r="L40" s="22"/>
      <c r="M40" s="22"/>
      <c r="N40" s="22"/>
      <c r="O40" s="22"/>
      <c r="P40" s="22"/>
    </row>
    <row r="41" spans="1:16" ht="39" customHeight="1" x14ac:dyDescent="0.2">
      <c r="A41" s="22"/>
      <c r="B41" s="35"/>
      <c r="C41" s="1132" t="s">
        <v>541</v>
      </c>
      <c r="D41" s="1132"/>
      <c r="E41" s="1133"/>
      <c r="F41" s="36">
        <v>0.02</v>
      </c>
      <c r="G41" s="37">
        <v>0.01</v>
      </c>
      <c r="H41" s="37">
        <v>0.09</v>
      </c>
      <c r="I41" s="37">
        <v>0</v>
      </c>
      <c r="J41" s="38">
        <v>0</v>
      </c>
      <c r="K41" s="22"/>
      <c r="L41" s="22"/>
      <c r="M41" s="22"/>
      <c r="N41" s="22"/>
      <c r="O41" s="22"/>
      <c r="P41" s="22"/>
    </row>
    <row r="42" spans="1:16" ht="39" customHeight="1" x14ac:dyDescent="0.2">
      <c r="A42" s="22"/>
      <c r="B42" s="39"/>
      <c r="C42" s="1132" t="s">
        <v>542</v>
      </c>
      <c r="D42" s="1132"/>
      <c r="E42" s="1133"/>
      <c r="F42" s="36" t="s">
        <v>489</v>
      </c>
      <c r="G42" s="37" t="s">
        <v>489</v>
      </c>
      <c r="H42" s="37" t="s">
        <v>489</v>
      </c>
      <c r="I42" s="37" t="s">
        <v>489</v>
      </c>
      <c r="J42" s="38" t="s">
        <v>489</v>
      </c>
      <c r="K42" s="22"/>
      <c r="L42" s="22"/>
      <c r="M42" s="22"/>
      <c r="N42" s="22"/>
      <c r="O42" s="22"/>
      <c r="P42" s="22"/>
    </row>
    <row r="43" spans="1:16" ht="39" customHeight="1" thickBot="1" x14ac:dyDescent="0.25">
      <c r="A43" s="22"/>
      <c r="B43" s="40"/>
      <c r="C43" s="1134" t="s">
        <v>543</v>
      </c>
      <c r="D43" s="1134"/>
      <c r="E43" s="1135"/>
      <c r="F43" s="41">
        <v>0.12</v>
      </c>
      <c r="G43" s="42">
        <v>0.08</v>
      </c>
      <c r="H43" s="42" t="s">
        <v>489</v>
      </c>
      <c r="I43" s="42" t="s">
        <v>489</v>
      </c>
      <c r="J43" s="43" t="s">
        <v>489</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m15lm8bOW0nnNIdNzDFY3dkOKVtF39oZyV6jTi0xMLqRiTa30r2xYJTLxtKqRJZnQkiNXKZDdhcXq7QCKOPCLQ==" saltValue="TkWg3rFuBTePrHEspXq7u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3" zoomScale="60" zoomScaleNormal="6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528</v>
      </c>
      <c r="L44" s="54" t="s">
        <v>529</v>
      </c>
      <c r="M44" s="54" t="s">
        <v>530</v>
      </c>
      <c r="N44" s="54" t="s">
        <v>531</v>
      </c>
      <c r="O44" s="55" t="s">
        <v>532</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846</v>
      </c>
      <c r="L45" s="58">
        <v>987</v>
      </c>
      <c r="M45" s="58">
        <v>756</v>
      </c>
      <c r="N45" s="58">
        <v>676</v>
      </c>
      <c r="O45" s="59">
        <v>637</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489</v>
      </c>
      <c r="L46" s="62" t="s">
        <v>489</v>
      </c>
      <c r="M46" s="62" t="s">
        <v>489</v>
      </c>
      <c r="N46" s="62" t="s">
        <v>489</v>
      </c>
      <c r="O46" s="63" t="s">
        <v>489</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489</v>
      </c>
      <c r="L47" s="62" t="s">
        <v>489</v>
      </c>
      <c r="M47" s="62" t="s">
        <v>489</v>
      </c>
      <c r="N47" s="62" t="s">
        <v>489</v>
      </c>
      <c r="O47" s="63" t="s">
        <v>489</v>
      </c>
      <c r="P47" s="46"/>
      <c r="Q47" s="46"/>
      <c r="R47" s="46"/>
      <c r="S47" s="46"/>
      <c r="T47" s="46"/>
      <c r="U47" s="46"/>
    </row>
    <row r="48" spans="1:21" ht="30.75" customHeight="1" x14ac:dyDescent="0.2">
      <c r="A48" s="46"/>
      <c r="B48" s="1140"/>
      <c r="C48" s="1141"/>
      <c r="D48" s="60"/>
      <c r="E48" s="1146" t="s">
        <v>13</v>
      </c>
      <c r="F48" s="1146"/>
      <c r="G48" s="1146"/>
      <c r="H48" s="1146"/>
      <c r="I48" s="1146"/>
      <c r="J48" s="1147"/>
      <c r="K48" s="61">
        <v>98</v>
      </c>
      <c r="L48" s="62">
        <v>98</v>
      </c>
      <c r="M48" s="62">
        <v>76</v>
      </c>
      <c r="N48" s="62">
        <v>82</v>
      </c>
      <c r="O48" s="63">
        <v>79</v>
      </c>
      <c r="P48" s="46"/>
      <c r="Q48" s="46"/>
      <c r="R48" s="46"/>
      <c r="S48" s="46"/>
      <c r="T48" s="46"/>
      <c r="U48" s="46"/>
    </row>
    <row r="49" spans="1:21" ht="30.75" customHeight="1" x14ac:dyDescent="0.2">
      <c r="A49" s="46"/>
      <c r="B49" s="1140"/>
      <c r="C49" s="1141"/>
      <c r="D49" s="60"/>
      <c r="E49" s="1146" t="s">
        <v>14</v>
      </c>
      <c r="F49" s="1146"/>
      <c r="G49" s="1146"/>
      <c r="H49" s="1146"/>
      <c r="I49" s="1146"/>
      <c r="J49" s="1147"/>
      <c r="K49" s="61">
        <v>53</v>
      </c>
      <c r="L49" s="62">
        <v>53</v>
      </c>
      <c r="M49" s="62">
        <v>50</v>
      </c>
      <c r="N49" s="62">
        <v>48</v>
      </c>
      <c r="O49" s="63">
        <v>50</v>
      </c>
      <c r="P49" s="46"/>
      <c r="Q49" s="46"/>
      <c r="R49" s="46"/>
      <c r="S49" s="46"/>
      <c r="T49" s="46"/>
      <c r="U49" s="46"/>
    </row>
    <row r="50" spans="1:21" ht="30.75" customHeight="1" x14ac:dyDescent="0.2">
      <c r="A50" s="46"/>
      <c r="B50" s="1140"/>
      <c r="C50" s="1141"/>
      <c r="D50" s="60"/>
      <c r="E50" s="1146" t="s">
        <v>15</v>
      </c>
      <c r="F50" s="1146"/>
      <c r="G50" s="1146"/>
      <c r="H50" s="1146"/>
      <c r="I50" s="1146"/>
      <c r="J50" s="1147"/>
      <c r="K50" s="61">
        <v>17</v>
      </c>
      <c r="L50" s="62">
        <v>12</v>
      </c>
      <c r="M50" s="62">
        <v>8</v>
      </c>
      <c r="N50" s="62">
        <v>7</v>
      </c>
      <c r="O50" s="63">
        <v>5</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489</v>
      </c>
      <c r="L51" s="62" t="s">
        <v>489</v>
      </c>
      <c r="M51" s="62" t="s">
        <v>489</v>
      </c>
      <c r="N51" s="62" t="s">
        <v>489</v>
      </c>
      <c r="O51" s="63" t="s">
        <v>489</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762</v>
      </c>
      <c r="L52" s="62">
        <v>763</v>
      </c>
      <c r="M52" s="62">
        <v>627</v>
      </c>
      <c r="N52" s="62">
        <v>633</v>
      </c>
      <c r="O52" s="63">
        <v>629</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252</v>
      </c>
      <c r="L53" s="67">
        <v>387</v>
      </c>
      <c r="M53" s="67">
        <v>263</v>
      </c>
      <c r="N53" s="67">
        <v>180</v>
      </c>
      <c r="O53" s="68">
        <v>142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544</v>
      </c>
      <c r="L57" s="79" t="s">
        <v>545</v>
      </c>
      <c r="M57" s="79" t="s">
        <v>546</v>
      </c>
      <c r="N57" s="79" t="s">
        <v>547</v>
      </c>
      <c r="O57" s="80" t="s">
        <v>548</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I61B7AabKk+TvV/lZ7tWRSqArYxpyfnen9S9V+r8zG3QMp5cyJ1zSKef817UNo7HjWWo2dEVdUOGiGD8NKqUlg==" saltValue="RgvdD1NYfmEHELz6cc1WU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44"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528</v>
      </c>
      <c r="J40" s="101" t="s">
        <v>529</v>
      </c>
      <c r="K40" s="101" t="s">
        <v>530</v>
      </c>
      <c r="L40" s="101" t="s">
        <v>531</v>
      </c>
      <c r="M40" s="102" t="s">
        <v>532</v>
      </c>
    </row>
    <row r="41" spans="2:13" ht="27.75" customHeight="1" x14ac:dyDescent="0.2">
      <c r="B41" s="1169" t="s">
        <v>30</v>
      </c>
      <c r="C41" s="1170"/>
      <c r="D41" s="103"/>
      <c r="E41" s="1175" t="s">
        <v>31</v>
      </c>
      <c r="F41" s="1175"/>
      <c r="G41" s="1175"/>
      <c r="H41" s="1176"/>
      <c r="I41" s="330">
        <v>6297</v>
      </c>
      <c r="J41" s="331">
        <v>6080</v>
      </c>
      <c r="K41" s="331">
        <v>5633</v>
      </c>
      <c r="L41" s="331">
        <v>5152</v>
      </c>
      <c r="M41" s="332">
        <v>4711</v>
      </c>
    </row>
    <row r="42" spans="2:13" ht="27.75" customHeight="1" x14ac:dyDescent="0.2">
      <c r="B42" s="1171"/>
      <c r="C42" s="1172"/>
      <c r="D42" s="104"/>
      <c r="E42" s="1177" t="s">
        <v>32</v>
      </c>
      <c r="F42" s="1177"/>
      <c r="G42" s="1177"/>
      <c r="H42" s="1178"/>
      <c r="I42" s="333">
        <v>33</v>
      </c>
      <c r="J42" s="334">
        <v>23</v>
      </c>
      <c r="K42" s="334">
        <v>15</v>
      </c>
      <c r="L42" s="334">
        <v>8</v>
      </c>
      <c r="M42" s="335">
        <v>4</v>
      </c>
    </row>
    <row r="43" spans="2:13" ht="27.75" customHeight="1" x14ac:dyDescent="0.2">
      <c r="B43" s="1171"/>
      <c r="C43" s="1172"/>
      <c r="D43" s="104"/>
      <c r="E43" s="1177" t="s">
        <v>33</v>
      </c>
      <c r="F43" s="1177"/>
      <c r="G43" s="1177"/>
      <c r="H43" s="1178"/>
      <c r="I43" s="333">
        <v>1330</v>
      </c>
      <c r="J43" s="334">
        <v>1270</v>
      </c>
      <c r="K43" s="334">
        <v>1101</v>
      </c>
      <c r="L43" s="334">
        <v>955</v>
      </c>
      <c r="M43" s="335">
        <v>801</v>
      </c>
    </row>
    <row r="44" spans="2:13" ht="27.75" customHeight="1" x14ac:dyDescent="0.2">
      <c r="B44" s="1171"/>
      <c r="C44" s="1172"/>
      <c r="D44" s="104"/>
      <c r="E44" s="1177" t="s">
        <v>34</v>
      </c>
      <c r="F44" s="1177"/>
      <c r="G44" s="1177"/>
      <c r="H44" s="1178"/>
      <c r="I44" s="333">
        <v>193</v>
      </c>
      <c r="J44" s="334">
        <v>186</v>
      </c>
      <c r="K44" s="334">
        <v>138</v>
      </c>
      <c r="L44" s="334">
        <v>124</v>
      </c>
      <c r="M44" s="335">
        <v>82</v>
      </c>
    </row>
    <row r="45" spans="2:13" ht="27.75" customHeight="1" x14ac:dyDescent="0.2">
      <c r="B45" s="1171"/>
      <c r="C45" s="1172"/>
      <c r="D45" s="104"/>
      <c r="E45" s="1177" t="s">
        <v>35</v>
      </c>
      <c r="F45" s="1177"/>
      <c r="G45" s="1177"/>
      <c r="H45" s="1178"/>
      <c r="I45" s="333">
        <v>1530</v>
      </c>
      <c r="J45" s="334">
        <v>1502</v>
      </c>
      <c r="K45" s="334">
        <v>1501</v>
      </c>
      <c r="L45" s="334">
        <v>1516</v>
      </c>
      <c r="M45" s="335">
        <v>1509</v>
      </c>
    </row>
    <row r="46" spans="2:13" ht="27.75" customHeight="1" x14ac:dyDescent="0.2">
      <c r="B46" s="1171"/>
      <c r="C46" s="1172"/>
      <c r="D46" s="105"/>
      <c r="E46" s="1177" t="s">
        <v>36</v>
      </c>
      <c r="F46" s="1177"/>
      <c r="G46" s="1177"/>
      <c r="H46" s="1178"/>
      <c r="I46" s="333" t="s">
        <v>489</v>
      </c>
      <c r="J46" s="334" t="s">
        <v>489</v>
      </c>
      <c r="K46" s="334" t="s">
        <v>489</v>
      </c>
      <c r="L46" s="334" t="s">
        <v>489</v>
      </c>
      <c r="M46" s="335" t="s">
        <v>489</v>
      </c>
    </row>
    <row r="47" spans="2:13" ht="27.75" customHeight="1" x14ac:dyDescent="0.2">
      <c r="B47" s="1171"/>
      <c r="C47" s="1172"/>
      <c r="D47" s="106"/>
      <c r="E47" s="1179" t="s">
        <v>37</v>
      </c>
      <c r="F47" s="1180"/>
      <c r="G47" s="1180"/>
      <c r="H47" s="1181"/>
      <c r="I47" s="333" t="s">
        <v>489</v>
      </c>
      <c r="J47" s="334" t="s">
        <v>489</v>
      </c>
      <c r="K47" s="334" t="s">
        <v>489</v>
      </c>
      <c r="L47" s="334" t="s">
        <v>489</v>
      </c>
      <c r="M47" s="335" t="s">
        <v>489</v>
      </c>
    </row>
    <row r="48" spans="2:13" ht="27.75" customHeight="1" x14ac:dyDescent="0.2">
      <c r="B48" s="1171"/>
      <c r="C48" s="1172"/>
      <c r="D48" s="104"/>
      <c r="E48" s="1177" t="s">
        <v>38</v>
      </c>
      <c r="F48" s="1177"/>
      <c r="G48" s="1177"/>
      <c r="H48" s="1178"/>
      <c r="I48" s="333" t="s">
        <v>489</v>
      </c>
      <c r="J48" s="334" t="s">
        <v>489</v>
      </c>
      <c r="K48" s="334" t="s">
        <v>489</v>
      </c>
      <c r="L48" s="334" t="s">
        <v>489</v>
      </c>
      <c r="M48" s="335" t="s">
        <v>489</v>
      </c>
    </row>
    <row r="49" spans="2:13" ht="27.75" customHeight="1" x14ac:dyDescent="0.2">
      <c r="B49" s="1173"/>
      <c r="C49" s="1174"/>
      <c r="D49" s="104"/>
      <c r="E49" s="1177" t="s">
        <v>39</v>
      </c>
      <c r="F49" s="1177"/>
      <c r="G49" s="1177"/>
      <c r="H49" s="1178"/>
      <c r="I49" s="333" t="s">
        <v>489</v>
      </c>
      <c r="J49" s="334" t="s">
        <v>489</v>
      </c>
      <c r="K49" s="334" t="s">
        <v>489</v>
      </c>
      <c r="L49" s="334" t="s">
        <v>489</v>
      </c>
      <c r="M49" s="335" t="s">
        <v>489</v>
      </c>
    </row>
    <row r="50" spans="2:13" ht="27.75" customHeight="1" x14ac:dyDescent="0.2">
      <c r="B50" s="1182" t="s">
        <v>40</v>
      </c>
      <c r="C50" s="1183"/>
      <c r="D50" s="107"/>
      <c r="E50" s="1177" t="s">
        <v>41</v>
      </c>
      <c r="F50" s="1177"/>
      <c r="G50" s="1177"/>
      <c r="H50" s="1178"/>
      <c r="I50" s="333">
        <v>2107</v>
      </c>
      <c r="J50" s="334">
        <v>2081</v>
      </c>
      <c r="K50" s="334">
        <v>2084</v>
      </c>
      <c r="L50" s="334">
        <v>2079</v>
      </c>
      <c r="M50" s="335">
        <v>2096</v>
      </c>
    </row>
    <row r="51" spans="2:13" ht="27.75" customHeight="1" x14ac:dyDescent="0.2">
      <c r="B51" s="1171"/>
      <c r="C51" s="1172"/>
      <c r="D51" s="104"/>
      <c r="E51" s="1177" t="s">
        <v>42</v>
      </c>
      <c r="F51" s="1177"/>
      <c r="G51" s="1177"/>
      <c r="H51" s="1178"/>
      <c r="I51" s="333">
        <v>31</v>
      </c>
      <c r="J51" s="334">
        <v>21</v>
      </c>
      <c r="K51" s="334">
        <v>16</v>
      </c>
      <c r="L51" s="334">
        <v>7</v>
      </c>
      <c r="M51" s="335">
        <v>2</v>
      </c>
    </row>
    <row r="52" spans="2:13" ht="27.75" customHeight="1" x14ac:dyDescent="0.2">
      <c r="B52" s="1173"/>
      <c r="C52" s="1174"/>
      <c r="D52" s="104"/>
      <c r="E52" s="1177" t="s">
        <v>43</v>
      </c>
      <c r="F52" s="1177"/>
      <c r="G52" s="1177"/>
      <c r="H52" s="1178"/>
      <c r="I52" s="333">
        <v>7457</v>
      </c>
      <c r="J52" s="334">
        <v>7305</v>
      </c>
      <c r="K52" s="334">
        <v>6924</v>
      </c>
      <c r="L52" s="334">
        <v>6464</v>
      </c>
      <c r="M52" s="335">
        <v>5934</v>
      </c>
    </row>
    <row r="53" spans="2:13" ht="27.75" customHeight="1" thickBot="1" x14ac:dyDescent="0.25">
      <c r="B53" s="1184" t="s">
        <v>19</v>
      </c>
      <c r="C53" s="1185"/>
      <c r="D53" s="108"/>
      <c r="E53" s="1186" t="s">
        <v>44</v>
      </c>
      <c r="F53" s="1186"/>
      <c r="G53" s="1186"/>
      <c r="H53" s="1187"/>
      <c r="I53" s="336">
        <v>-211</v>
      </c>
      <c r="J53" s="337">
        <v>-346</v>
      </c>
      <c r="K53" s="337">
        <v>-636</v>
      </c>
      <c r="L53" s="337">
        <v>-795</v>
      </c>
      <c r="M53" s="338">
        <v>-926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A6uXT7DNWeQSJul0Jtgv0g183SESKZOhsdldBN0P31+eDJgUWY90QlIO0CKF0dlK12is8K7BL48OiBGxLx3nLQ==" saltValue="cv5C8TpnLv0Cmy2RXXKgL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5" zoomScale="60" zoomScaleNormal="60" zoomScaleSheetLayoutView="100" workbookViewId="0">
      <selection activeCell="L27" sqref="L27"/>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530</v>
      </c>
      <c r="G54" s="117" t="s">
        <v>531</v>
      </c>
      <c r="H54" s="118" t="s">
        <v>532</v>
      </c>
    </row>
    <row r="55" spans="2:8" ht="52.5" customHeight="1" x14ac:dyDescent="0.2">
      <c r="B55" s="119"/>
      <c r="C55" s="1196" t="s">
        <v>46</v>
      </c>
      <c r="D55" s="1196"/>
      <c r="E55" s="1197"/>
      <c r="F55" s="339">
        <v>1384</v>
      </c>
      <c r="G55" s="339">
        <v>1386</v>
      </c>
      <c r="H55" s="340">
        <v>1388</v>
      </c>
    </row>
    <row r="56" spans="2:8" ht="52.5" customHeight="1" x14ac:dyDescent="0.2">
      <c r="B56" s="120"/>
      <c r="C56" s="1198" t="s">
        <v>47</v>
      </c>
      <c r="D56" s="1198"/>
      <c r="E56" s="1199"/>
      <c r="F56" s="341">
        <v>139</v>
      </c>
      <c r="G56" s="341">
        <v>139</v>
      </c>
      <c r="H56" s="342">
        <v>139</v>
      </c>
    </row>
    <row r="57" spans="2:8" ht="53.25" customHeight="1" x14ac:dyDescent="0.2">
      <c r="B57" s="120"/>
      <c r="C57" s="1200" t="s">
        <v>48</v>
      </c>
      <c r="D57" s="1200"/>
      <c r="E57" s="1201"/>
      <c r="F57" s="343">
        <v>3441</v>
      </c>
      <c r="G57" s="343">
        <v>3801</v>
      </c>
      <c r="H57" s="344">
        <v>3872</v>
      </c>
    </row>
    <row r="58" spans="2:8" ht="45.75" customHeight="1" x14ac:dyDescent="0.2">
      <c r="B58" s="121"/>
      <c r="C58" s="1188" t="s">
        <v>558</v>
      </c>
      <c r="D58" s="1189"/>
      <c r="E58" s="1190"/>
      <c r="F58" s="345">
        <v>2246</v>
      </c>
      <c r="G58" s="345">
        <v>2609</v>
      </c>
      <c r="H58" s="346">
        <v>2680</v>
      </c>
    </row>
    <row r="59" spans="2:8" ht="45.75" customHeight="1" x14ac:dyDescent="0.2">
      <c r="B59" s="121"/>
      <c r="C59" s="1188" t="s">
        <v>559</v>
      </c>
      <c r="D59" s="1189"/>
      <c r="E59" s="1190"/>
      <c r="F59" s="345">
        <v>752</v>
      </c>
      <c r="G59" s="345">
        <v>752</v>
      </c>
      <c r="H59" s="346">
        <v>752</v>
      </c>
    </row>
    <row r="60" spans="2:8" ht="45.75" customHeight="1" x14ac:dyDescent="0.2">
      <c r="B60" s="121"/>
      <c r="C60" s="1188" t="s">
        <v>560</v>
      </c>
      <c r="D60" s="1189"/>
      <c r="E60" s="1190"/>
      <c r="F60" s="345">
        <v>305</v>
      </c>
      <c r="G60" s="345">
        <v>301</v>
      </c>
      <c r="H60" s="346">
        <v>301</v>
      </c>
    </row>
    <row r="61" spans="2:8" ht="45.75" customHeight="1" x14ac:dyDescent="0.2">
      <c r="B61" s="121"/>
      <c r="C61" s="1188" t="s">
        <v>561</v>
      </c>
      <c r="D61" s="1189"/>
      <c r="E61" s="1190"/>
      <c r="F61" s="345">
        <v>64</v>
      </c>
      <c r="G61" s="345">
        <v>64</v>
      </c>
      <c r="H61" s="346">
        <v>64</v>
      </c>
    </row>
    <row r="62" spans="2:8" ht="45.75" customHeight="1" thickBot="1" x14ac:dyDescent="0.25">
      <c r="B62" s="122"/>
      <c r="C62" s="1191" t="s">
        <v>562</v>
      </c>
      <c r="D62" s="1192"/>
      <c r="E62" s="1193"/>
      <c r="F62" s="347">
        <v>32</v>
      </c>
      <c r="G62" s="347">
        <v>32</v>
      </c>
      <c r="H62" s="348">
        <v>32</v>
      </c>
    </row>
    <row r="63" spans="2:8" ht="52.5" customHeight="1" thickBot="1" x14ac:dyDescent="0.25">
      <c r="B63" s="123"/>
      <c r="C63" s="1194" t="s">
        <v>49</v>
      </c>
      <c r="D63" s="1194"/>
      <c r="E63" s="1195"/>
      <c r="F63" s="349">
        <v>4965</v>
      </c>
      <c r="G63" s="349">
        <v>5327</v>
      </c>
      <c r="H63" s="350">
        <v>5400</v>
      </c>
    </row>
    <row r="64" spans="2:8" ht="13.2" x14ac:dyDescent="0.2"/>
  </sheetData>
  <sheetProtection algorithmName="SHA-512" hashValue="XAMEDc75MLt8Bv2ll9nD9HKXezGn7TPd7gYc4sdbDu7iaI6X4SxuqSsWrPE8zX1ipZ5pmKKzB+aXfMc4dzhicA==" saltValue="/RGiHGpjxrswvnmeQAqxw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527</v>
      </c>
      <c r="G2" s="137"/>
      <c r="H2" s="138"/>
    </row>
    <row r="3" spans="1:8" x14ac:dyDescent="0.2">
      <c r="A3" s="134" t="s">
        <v>520</v>
      </c>
      <c r="B3" s="139"/>
      <c r="C3" s="140"/>
      <c r="D3" s="141">
        <v>106036</v>
      </c>
      <c r="E3" s="142"/>
      <c r="F3" s="143">
        <v>94796</v>
      </c>
      <c r="G3" s="144"/>
      <c r="H3" s="145"/>
    </row>
    <row r="4" spans="1:8" x14ac:dyDescent="0.2">
      <c r="A4" s="146"/>
      <c r="B4" s="147"/>
      <c r="C4" s="148"/>
      <c r="D4" s="149">
        <v>87291</v>
      </c>
      <c r="E4" s="150"/>
      <c r="F4" s="151">
        <v>55781</v>
      </c>
      <c r="G4" s="152"/>
      <c r="H4" s="153"/>
    </row>
    <row r="5" spans="1:8" x14ac:dyDescent="0.2">
      <c r="A5" s="134" t="s">
        <v>522</v>
      </c>
      <c r="B5" s="139"/>
      <c r="C5" s="140"/>
      <c r="D5" s="141">
        <v>104627</v>
      </c>
      <c r="E5" s="142"/>
      <c r="F5" s="143">
        <v>85942</v>
      </c>
      <c r="G5" s="144"/>
      <c r="H5" s="145"/>
    </row>
    <row r="6" spans="1:8" x14ac:dyDescent="0.2">
      <c r="A6" s="146"/>
      <c r="B6" s="147"/>
      <c r="C6" s="148"/>
      <c r="D6" s="149">
        <v>92187</v>
      </c>
      <c r="E6" s="150"/>
      <c r="F6" s="151">
        <v>48630</v>
      </c>
      <c r="G6" s="152"/>
      <c r="H6" s="153"/>
    </row>
    <row r="7" spans="1:8" x14ac:dyDescent="0.2">
      <c r="A7" s="134" t="s">
        <v>523</v>
      </c>
      <c r="B7" s="139"/>
      <c r="C7" s="140"/>
      <c r="D7" s="141">
        <v>73606</v>
      </c>
      <c r="E7" s="142"/>
      <c r="F7" s="143">
        <v>95007</v>
      </c>
      <c r="G7" s="144"/>
      <c r="H7" s="145"/>
    </row>
    <row r="8" spans="1:8" x14ac:dyDescent="0.2">
      <c r="A8" s="146"/>
      <c r="B8" s="147"/>
      <c r="C8" s="148"/>
      <c r="D8" s="149">
        <v>61059</v>
      </c>
      <c r="E8" s="150"/>
      <c r="F8" s="151">
        <v>48509</v>
      </c>
      <c r="G8" s="152"/>
      <c r="H8" s="153"/>
    </row>
    <row r="9" spans="1:8" x14ac:dyDescent="0.2">
      <c r="A9" s="134" t="s">
        <v>524</v>
      </c>
      <c r="B9" s="139"/>
      <c r="C9" s="140"/>
      <c r="D9" s="141">
        <v>45810</v>
      </c>
      <c r="E9" s="142"/>
      <c r="F9" s="143">
        <v>98176</v>
      </c>
      <c r="G9" s="144"/>
      <c r="H9" s="145"/>
    </row>
    <row r="10" spans="1:8" x14ac:dyDescent="0.2">
      <c r="A10" s="146"/>
      <c r="B10" s="147"/>
      <c r="C10" s="148"/>
      <c r="D10" s="149">
        <v>29865</v>
      </c>
      <c r="E10" s="150"/>
      <c r="F10" s="151">
        <v>58489</v>
      </c>
      <c r="G10" s="152"/>
      <c r="H10" s="153"/>
    </row>
    <row r="11" spans="1:8" x14ac:dyDescent="0.2">
      <c r="A11" s="134" t="s">
        <v>525</v>
      </c>
      <c r="B11" s="139"/>
      <c r="C11" s="140"/>
      <c r="D11" s="141">
        <v>45777</v>
      </c>
      <c r="E11" s="142"/>
      <c r="F11" s="143">
        <v>119283</v>
      </c>
      <c r="G11" s="144"/>
      <c r="H11" s="145"/>
    </row>
    <row r="12" spans="1:8" x14ac:dyDescent="0.2">
      <c r="A12" s="146"/>
      <c r="B12" s="147"/>
      <c r="C12" s="154"/>
      <c r="D12" s="149">
        <v>38987</v>
      </c>
      <c r="E12" s="150"/>
      <c r="F12" s="151">
        <v>64747</v>
      </c>
      <c r="G12" s="152"/>
      <c r="H12" s="153"/>
    </row>
    <row r="13" spans="1:8" x14ac:dyDescent="0.2">
      <c r="A13" s="134"/>
      <c r="B13" s="139"/>
      <c r="C13" s="140"/>
      <c r="D13" s="141">
        <v>75171</v>
      </c>
      <c r="E13" s="142"/>
      <c r="F13" s="143">
        <v>98641</v>
      </c>
      <c r="G13" s="155"/>
      <c r="H13" s="145"/>
    </row>
    <row r="14" spans="1:8" x14ac:dyDescent="0.2">
      <c r="A14" s="146"/>
      <c r="B14" s="147"/>
      <c r="C14" s="148"/>
      <c r="D14" s="149">
        <v>61878</v>
      </c>
      <c r="E14" s="150"/>
      <c r="F14" s="151">
        <v>55231</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5.52</v>
      </c>
      <c r="C19" s="156">
        <f>ROUND(VALUE(SUBSTITUTE(実質収支比率等に係る経年分析!G$48,"▲","-")),2)</f>
        <v>9.83</v>
      </c>
      <c r="D19" s="156">
        <f>ROUND(VALUE(SUBSTITUTE(実質収支比率等に係る経年分析!H$48,"▲","-")),2)</f>
        <v>9.7100000000000009</v>
      </c>
      <c r="E19" s="156">
        <f>ROUND(VALUE(SUBSTITUTE(実質収支比率等に係る経年分析!I$48,"▲","-")),2)</f>
        <v>6.57</v>
      </c>
      <c r="F19" s="156">
        <f>ROUND(VALUE(SUBSTITUTE(実質収支比率等に係る経年分析!J$48,"▲","-")),2)</f>
        <v>8.26</v>
      </c>
    </row>
    <row r="20" spans="1:11" x14ac:dyDescent="0.2">
      <c r="A20" s="156" t="s">
        <v>53</v>
      </c>
      <c r="B20" s="156">
        <f>ROUND(VALUE(SUBSTITUTE(実質収支比率等に係る経年分析!F$47,"▲","-")),2)</f>
        <v>31.91</v>
      </c>
      <c r="C20" s="156">
        <f>ROUND(VALUE(SUBSTITUTE(実質収支比率等に係る経年分析!G$47,"▲","-")),2)</f>
        <v>30.17</v>
      </c>
      <c r="D20" s="156">
        <f>ROUND(VALUE(SUBSTITUTE(実質収支比率等に係る経年分析!H$47,"▲","-")),2)</f>
        <v>32.81</v>
      </c>
      <c r="E20" s="156">
        <f>ROUND(VALUE(SUBSTITUTE(実質収支比率等に係る経年分析!I$47,"▲","-")),2)</f>
        <v>32.11</v>
      </c>
      <c r="F20" s="156">
        <f>ROUND(VALUE(SUBSTITUTE(実質収支比率等に係る経年分析!J$47,"▲","-")),2)</f>
        <v>31.5</v>
      </c>
    </row>
    <row r="21" spans="1:11" x14ac:dyDescent="0.2">
      <c r="A21" s="156" t="s">
        <v>54</v>
      </c>
      <c r="B21" s="156">
        <f>IF(ISNUMBER(VALUE(SUBSTITUTE(実質収支比率等に係る経年分析!F$49,"▲","-"))),ROUND(VALUE(SUBSTITUTE(実質収支比率等に係る経年分析!F$49,"▲","-")),2),NA())</f>
        <v>2.4700000000000002</v>
      </c>
      <c r="C21" s="156">
        <f>IF(ISNUMBER(VALUE(SUBSTITUTE(実質収支比率等に係る経年分析!G$49,"▲","-"))),ROUND(VALUE(SUBSTITUTE(実質収支比率等に係る経年分析!G$49,"▲","-")),2),NA())</f>
        <v>4.66</v>
      </c>
      <c r="D21" s="156">
        <f>IF(ISNUMBER(VALUE(SUBSTITUTE(実質収支比率等に係る経年分析!H$49,"▲","-"))),ROUND(VALUE(SUBSTITUTE(実質収支比率等に係る経年分析!H$49,"▲","-")),2),NA())</f>
        <v>0.02</v>
      </c>
      <c r="E21" s="156">
        <f>IF(ISNUMBER(VALUE(SUBSTITUTE(実質収支比率等に係る経年分析!I$49,"▲","-"))),ROUND(VALUE(SUBSTITUTE(実質収支比率等に係る経年分析!I$49,"▲","-")),2),NA())</f>
        <v>-2.87</v>
      </c>
      <c r="F21" s="156">
        <f>IF(ISNUMBER(VALUE(SUBSTITUTE(実質収支比率等に係る経年分析!J$49,"▲","-"))),ROUND(VALUE(SUBSTITUTE(実質収支比率等に係る経年分析!J$49,"▲","-")),2),NA())</f>
        <v>1.86</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0.12</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0.08</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観光事業特別会計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0.02</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0.01</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0.09</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2">
      <c r="A30" s="157" t="str">
        <f>IF(連結実質赤字比率に係る赤字・黒字の構成分析!C$40="",NA(),連結実質赤字比率に係る赤字・黒字の構成分析!C$40)</f>
        <v>町営バス事業特別会計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0.01</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0.01</v>
      </c>
    </row>
    <row r="31" spans="1:11" x14ac:dyDescent="0.2">
      <c r="A31" s="157" t="str">
        <f>IF(連結実質赤字比率に係る赤字・黒字の構成分析!C$39="",NA(),連結実質赤字比率に係る赤字・黒字の構成分析!C$39)</f>
        <v>後期高齢者医療特別会計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0.21</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0.17</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0.3</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0.15</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0.32</v>
      </c>
    </row>
    <row r="32" spans="1:11" x14ac:dyDescent="0.2">
      <c r="A32" s="157" t="str">
        <f>IF(連結実質赤字比率に係る赤字・黒字の構成分析!C$38="",NA(),連結実質赤字比率に係る赤字・黒字の構成分析!C$38)</f>
        <v>介護保険特別会計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2.29</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2.78</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2.17</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1.88</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0.68</v>
      </c>
    </row>
    <row r="33" spans="1:16" x14ac:dyDescent="0.2">
      <c r="A33" s="157" t="str">
        <f>IF(連結実質赤字比率に係る赤字・黒字の構成分析!C$37="",NA(),連結実質赤字比率に係る赤字・黒字の構成分析!C$37)</f>
        <v>国民健康保険特別会計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1.02</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0.97</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0.39</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0.5</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0.71</v>
      </c>
    </row>
    <row r="34" spans="1:16" x14ac:dyDescent="0.2">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#VALUE!</v>
      </c>
      <c r="C34" s="157" t="e">
        <f>IF(ROUND(VALUE(SUBSTITUTE(連結実質赤字比率に係る赤字・黒字の構成分析!F$36,"▲", "-")), 2) &gt;= 0, ABS(ROUND(VALUE(SUBSTITUTE(連結実質赤字比率に係る赤字・黒字の構成分析!F$36,"▲", "-")), 2)), NA())</f>
        <v>#VALUE!</v>
      </c>
      <c r="D34" s="157" t="e">
        <f>IF(ROUND(VALUE(SUBSTITUTE(連結実質赤字比率に係る赤字・黒字の構成分析!G$36,"▲", "-")), 2) &lt; 0, ABS(ROUND(VALUE(SUBSTITUTE(連結実質赤字比率に係る赤字・黒字の構成分析!G$36,"▲", "-")), 2)), NA())</f>
        <v>#VALUE!</v>
      </c>
      <c r="E34" s="157" t="e">
        <f>IF(ROUND(VALUE(SUBSTITUTE(連結実質赤字比率に係る赤字・黒字の構成分析!G$36,"▲", "-")), 2) &gt;= 0, ABS(ROUND(VALUE(SUBSTITUTE(連結実質赤字比率に係る赤字・黒字の構成分析!G$36,"▲", "-")), 2)), NA())</f>
        <v>#VALUE!</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0.18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0.52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0.71</v>
      </c>
    </row>
    <row r="35" spans="1:16" x14ac:dyDescent="0.2">
      <c r="A35" s="157" t="str">
        <f>IF(連結実質赤字比率に係る赤字・黒字の構成分析!C$35="",NA(),連結実質赤字比率に係る赤字・黒字の構成分析!C$35)</f>
        <v>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6.4</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5.89</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4.57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4.24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3.6</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5.51</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9.82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9.6999999999999993</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6.56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8.23</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762</v>
      </c>
      <c r="E42" s="158"/>
      <c r="F42" s="158"/>
      <c r="G42" s="158">
        <f>'実質公債費比率（分子）の構造'!L$52</f>
        <v>763</v>
      </c>
      <c r="H42" s="158"/>
      <c r="I42" s="158"/>
      <c r="J42" s="158">
        <f>'実質公債費比率（分子）の構造'!M$52</f>
        <v>627</v>
      </c>
      <c r="K42" s="158"/>
      <c r="L42" s="158"/>
      <c r="M42" s="158">
        <f>'実質公債費比率（分子）の構造'!N$52</f>
        <v>633</v>
      </c>
      <c r="N42" s="158"/>
      <c r="O42" s="158"/>
      <c r="P42" s="158">
        <f>'実質公債費比率（分子）の構造'!O$52</f>
        <v>629</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17</v>
      </c>
      <c r="C44" s="158"/>
      <c r="D44" s="158"/>
      <c r="E44" s="158">
        <f>'実質公債費比率（分子）の構造'!L$50</f>
        <v>12</v>
      </c>
      <c r="F44" s="158"/>
      <c r="G44" s="158"/>
      <c r="H44" s="158">
        <f>'実質公債費比率（分子）の構造'!M$50</f>
        <v>8</v>
      </c>
      <c r="I44" s="158"/>
      <c r="J44" s="158"/>
      <c r="K44" s="158">
        <f>'実質公債費比率（分子）の構造'!N$50</f>
        <v>7</v>
      </c>
      <c r="L44" s="158"/>
      <c r="M44" s="158"/>
      <c r="N44" s="158">
        <f>'実質公債費比率（分子）の構造'!O$50</f>
        <v>5</v>
      </c>
      <c r="O44" s="158"/>
      <c r="P44" s="158"/>
    </row>
    <row r="45" spans="1:16" x14ac:dyDescent="0.2">
      <c r="A45" s="158" t="s">
        <v>63</v>
      </c>
      <c r="B45" s="158">
        <f>'実質公債費比率（分子）の構造'!K$49</f>
        <v>53</v>
      </c>
      <c r="C45" s="158"/>
      <c r="D45" s="158"/>
      <c r="E45" s="158">
        <f>'実質公債費比率（分子）の構造'!L$49</f>
        <v>53</v>
      </c>
      <c r="F45" s="158"/>
      <c r="G45" s="158"/>
      <c r="H45" s="158">
        <f>'実質公債費比率（分子）の構造'!M$49</f>
        <v>50</v>
      </c>
      <c r="I45" s="158"/>
      <c r="J45" s="158"/>
      <c r="K45" s="158">
        <f>'実質公債費比率（分子）の構造'!N$49</f>
        <v>48</v>
      </c>
      <c r="L45" s="158"/>
      <c r="M45" s="158"/>
      <c r="N45" s="158">
        <f>'実質公債費比率（分子）の構造'!O$49</f>
        <v>50</v>
      </c>
      <c r="O45" s="158"/>
      <c r="P45" s="158"/>
    </row>
    <row r="46" spans="1:16" x14ac:dyDescent="0.2">
      <c r="A46" s="158" t="s">
        <v>64</v>
      </c>
      <c r="B46" s="158">
        <f>'実質公債費比率（分子）の構造'!K$48</f>
        <v>98</v>
      </c>
      <c r="C46" s="158"/>
      <c r="D46" s="158"/>
      <c r="E46" s="158">
        <f>'実質公債費比率（分子）の構造'!L$48</f>
        <v>98</v>
      </c>
      <c r="F46" s="158"/>
      <c r="G46" s="158"/>
      <c r="H46" s="158">
        <f>'実質公債費比率（分子）の構造'!M$48</f>
        <v>76</v>
      </c>
      <c r="I46" s="158"/>
      <c r="J46" s="158"/>
      <c r="K46" s="158">
        <f>'実質公債費比率（分子）の構造'!N$48</f>
        <v>82</v>
      </c>
      <c r="L46" s="158"/>
      <c r="M46" s="158"/>
      <c r="N46" s="158">
        <f>'実質公債費比率（分子）の構造'!O$48</f>
        <v>79</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846</v>
      </c>
      <c r="C49" s="158"/>
      <c r="D49" s="158"/>
      <c r="E49" s="158">
        <f>'実質公債費比率（分子）の構造'!L$45</f>
        <v>987</v>
      </c>
      <c r="F49" s="158"/>
      <c r="G49" s="158"/>
      <c r="H49" s="158">
        <f>'実質公債費比率（分子）の構造'!M$45</f>
        <v>756</v>
      </c>
      <c r="I49" s="158"/>
      <c r="J49" s="158"/>
      <c r="K49" s="158">
        <f>'実質公債費比率（分子）の構造'!N$45</f>
        <v>676</v>
      </c>
      <c r="L49" s="158"/>
      <c r="M49" s="158"/>
      <c r="N49" s="158">
        <f>'実質公債費比率（分子）の構造'!O$45</f>
        <v>637</v>
      </c>
      <c r="O49" s="158"/>
      <c r="P49" s="158"/>
    </row>
    <row r="50" spans="1:16" x14ac:dyDescent="0.2">
      <c r="A50" s="158" t="s">
        <v>67</v>
      </c>
      <c r="B50" s="158" t="e">
        <f>NA()</f>
        <v>#N/A</v>
      </c>
      <c r="C50" s="158">
        <f>IF(ISNUMBER('実質公債費比率（分子）の構造'!K$53),'実質公債費比率（分子）の構造'!K$53,NA())</f>
        <v>252</v>
      </c>
      <c r="D50" s="158" t="e">
        <f>NA()</f>
        <v>#N/A</v>
      </c>
      <c r="E50" s="158" t="e">
        <f>NA()</f>
        <v>#N/A</v>
      </c>
      <c r="F50" s="158">
        <f>IF(ISNUMBER('実質公債費比率（分子）の構造'!L$53),'実質公債費比率（分子）の構造'!L$53,NA())</f>
        <v>387</v>
      </c>
      <c r="G50" s="158" t="e">
        <f>NA()</f>
        <v>#N/A</v>
      </c>
      <c r="H50" s="158" t="e">
        <f>NA()</f>
        <v>#N/A</v>
      </c>
      <c r="I50" s="158">
        <f>IF(ISNUMBER('実質公債費比率（分子）の構造'!M$53),'実質公債費比率（分子）の構造'!M$53,NA())</f>
        <v>263</v>
      </c>
      <c r="J50" s="158" t="e">
        <f>NA()</f>
        <v>#N/A</v>
      </c>
      <c r="K50" s="158" t="e">
        <f>NA()</f>
        <v>#N/A</v>
      </c>
      <c r="L50" s="158">
        <f>IF(ISNUMBER('実質公債費比率（分子）の構造'!N$53),'実質公債費比率（分子）の構造'!N$53,NA())</f>
        <v>180</v>
      </c>
      <c r="M50" s="158" t="e">
        <f>NA()</f>
        <v>#N/A</v>
      </c>
      <c r="N50" s="158" t="e">
        <f>NA()</f>
        <v>#N/A</v>
      </c>
      <c r="O50" s="158">
        <f>IF(ISNUMBER('実質公債費比率（分子）の構造'!O$53),'実質公債費比率（分子）の構造'!O$53,NA())</f>
        <v>142</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7457</v>
      </c>
      <c r="E56" s="157"/>
      <c r="F56" s="157"/>
      <c r="G56" s="157">
        <f>'将来負担比率（分子）の構造'!J$52</f>
        <v>7305</v>
      </c>
      <c r="H56" s="157"/>
      <c r="I56" s="157"/>
      <c r="J56" s="157">
        <f>'将来負担比率（分子）の構造'!K$52</f>
        <v>6924</v>
      </c>
      <c r="K56" s="157"/>
      <c r="L56" s="157"/>
      <c r="M56" s="157">
        <f>'将来負担比率（分子）の構造'!L$52</f>
        <v>6464</v>
      </c>
      <c r="N56" s="157"/>
      <c r="O56" s="157"/>
      <c r="P56" s="157">
        <f>'将来負担比率（分子）の構造'!M$52</f>
        <v>5934</v>
      </c>
    </row>
    <row r="57" spans="1:16" x14ac:dyDescent="0.2">
      <c r="A57" s="157" t="s">
        <v>42</v>
      </c>
      <c r="B57" s="157"/>
      <c r="C57" s="157"/>
      <c r="D57" s="157">
        <f>'将来負担比率（分子）の構造'!I$51</f>
        <v>31</v>
      </c>
      <c r="E57" s="157"/>
      <c r="F57" s="157"/>
      <c r="G57" s="157">
        <f>'将来負担比率（分子）の構造'!J$51</f>
        <v>21</v>
      </c>
      <c r="H57" s="157"/>
      <c r="I57" s="157"/>
      <c r="J57" s="157">
        <f>'将来負担比率（分子）の構造'!K$51</f>
        <v>16</v>
      </c>
      <c r="K57" s="157"/>
      <c r="L57" s="157"/>
      <c r="M57" s="157">
        <f>'将来負担比率（分子）の構造'!L$51</f>
        <v>7</v>
      </c>
      <c r="N57" s="157"/>
      <c r="O57" s="157"/>
      <c r="P57" s="157">
        <f>'将来負担比率（分子）の構造'!M$51</f>
        <v>2</v>
      </c>
    </row>
    <row r="58" spans="1:16" x14ac:dyDescent="0.2">
      <c r="A58" s="157" t="s">
        <v>41</v>
      </c>
      <c r="B58" s="157"/>
      <c r="C58" s="157"/>
      <c r="D58" s="157">
        <f>'将来負担比率（分子）の構造'!I$50</f>
        <v>2107</v>
      </c>
      <c r="E58" s="157"/>
      <c r="F58" s="157"/>
      <c r="G58" s="157">
        <f>'将来負担比率（分子）の構造'!J$50</f>
        <v>2081</v>
      </c>
      <c r="H58" s="157"/>
      <c r="I58" s="157"/>
      <c r="J58" s="157">
        <f>'将来負担比率（分子）の構造'!K$50</f>
        <v>2084</v>
      </c>
      <c r="K58" s="157"/>
      <c r="L58" s="157"/>
      <c r="M58" s="157">
        <f>'将来負担比率（分子）の構造'!L$50</f>
        <v>2079</v>
      </c>
      <c r="N58" s="157"/>
      <c r="O58" s="157"/>
      <c r="P58" s="157">
        <f>'将来負担比率（分子）の構造'!M$50</f>
        <v>2096</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1530</v>
      </c>
      <c r="C62" s="157"/>
      <c r="D62" s="157"/>
      <c r="E62" s="157">
        <f>'将来負担比率（分子）の構造'!J$45</f>
        <v>1502</v>
      </c>
      <c r="F62" s="157"/>
      <c r="G62" s="157"/>
      <c r="H62" s="157">
        <f>'将来負担比率（分子）の構造'!K$45</f>
        <v>1501</v>
      </c>
      <c r="I62" s="157"/>
      <c r="J62" s="157"/>
      <c r="K62" s="157">
        <f>'将来負担比率（分子）の構造'!L$45</f>
        <v>1516</v>
      </c>
      <c r="L62" s="157"/>
      <c r="M62" s="157"/>
      <c r="N62" s="157">
        <f>'将来負担比率（分子）の構造'!M$45</f>
        <v>1509</v>
      </c>
      <c r="O62" s="157"/>
      <c r="P62" s="157"/>
    </row>
    <row r="63" spans="1:16" x14ac:dyDescent="0.2">
      <c r="A63" s="157" t="s">
        <v>34</v>
      </c>
      <c r="B63" s="157">
        <f>'将来負担比率（分子）の構造'!I$44</f>
        <v>193</v>
      </c>
      <c r="C63" s="157"/>
      <c r="D63" s="157"/>
      <c r="E63" s="157">
        <f>'将来負担比率（分子）の構造'!J$44</f>
        <v>186</v>
      </c>
      <c r="F63" s="157"/>
      <c r="G63" s="157"/>
      <c r="H63" s="157">
        <f>'将来負担比率（分子）の構造'!K$44</f>
        <v>138</v>
      </c>
      <c r="I63" s="157"/>
      <c r="J63" s="157"/>
      <c r="K63" s="157">
        <f>'将来負担比率（分子）の構造'!L$44</f>
        <v>124</v>
      </c>
      <c r="L63" s="157"/>
      <c r="M63" s="157"/>
      <c r="N63" s="157">
        <f>'将来負担比率（分子）の構造'!M$44</f>
        <v>82</v>
      </c>
      <c r="O63" s="157"/>
      <c r="P63" s="157"/>
    </row>
    <row r="64" spans="1:16" x14ac:dyDescent="0.2">
      <c r="A64" s="157" t="s">
        <v>33</v>
      </c>
      <c r="B64" s="157">
        <f>'将来負担比率（分子）の構造'!I$43</f>
        <v>1330</v>
      </c>
      <c r="C64" s="157"/>
      <c r="D64" s="157"/>
      <c r="E64" s="157">
        <f>'将来負担比率（分子）の構造'!J$43</f>
        <v>1270</v>
      </c>
      <c r="F64" s="157"/>
      <c r="G64" s="157"/>
      <c r="H64" s="157">
        <f>'将来負担比率（分子）の構造'!K$43</f>
        <v>1101</v>
      </c>
      <c r="I64" s="157"/>
      <c r="J64" s="157"/>
      <c r="K64" s="157">
        <f>'将来負担比率（分子）の構造'!L$43</f>
        <v>955</v>
      </c>
      <c r="L64" s="157"/>
      <c r="M64" s="157"/>
      <c r="N64" s="157">
        <f>'将来負担比率（分子）の構造'!M$43</f>
        <v>801</v>
      </c>
      <c r="O64" s="157"/>
      <c r="P64" s="157"/>
    </row>
    <row r="65" spans="1:16" x14ac:dyDescent="0.2">
      <c r="A65" s="157" t="s">
        <v>32</v>
      </c>
      <c r="B65" s="157">
        <f>'将来負担比率（分子）の構造'!I$42</f>
        <v>33</v>
      </c>
      <c r="C65" s="157"/>
      <c r="D65" s="157"/>
      <c r="E65" s="157">
        <f>'将来負担比率（分子）の構造'!J$42</f>
        <v>23</v>
      </c>
      <c r="F65" s="157"/>
      <c r="G65" s="157"/>
      <c r="H65" s="157">
        <f>'将来負担比率（分子）の構造'!K$42</f>
        <v>15</v>
      </c>
      <c r="I65" s="157"/>
      <c r="J65" s="157"/>
      <c r="K65" s="157">
        <f>'将来負担比率（分子）の構造'!L$42</f>
        <v>8</v>
      </c>
      <c r="L65" s="157"/>
      <c r="M65" s="157"/>
      <c r="N65" s="157">
        <f>'将来負担比率（分子）の構造'!M$42</f>
        <v>4</v>
      </c>
      <c r="O65" s="157"/>
      <c r="P65" s="157"/>
    </row>
    <row r="66" spans="1:16" x14ac:dyDescent="0.2">
      <c r="A66" s="157" t="s">
        <v>31</v>
      </c>
      <c r="B66" s="157">
        <f>'将来負担比率（分子）の構造'!I$41</f>
        <v>6297</v>
      </c>
      <c r="C66" s="157"/>
      <c r="D66" s="157"/>
      <c r="E66" s="157">
        <f>'将来負担比率（分子）の構造'!J$41</f>
        <v>6080</v>
      </c>
      <c r="F66" s="157"/>
      <c r="G66" s="157"/>
      <c r="H66" s="157">
        <f>'将来負担比率（分子）の構造'!K$41</f>
        <v>5633</v>
      </c>
      <c r="I66" s="157"/>
      <c r="J66" s="157"/>
      <c r="K66" s="157">
        <f>'将来負担比率（分子）の構造'!L$41</f>
        <v>5152</v>
      </c>
      <c r="L66" s="157"/>
      <c r="M66" s="157"/>
      <c r="N66" s="157">
        <f>'将来負担比率（分子）の構造'!M$41</f>
        <v>4711</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1384</v>
      </c>
      <c r="C72" s="161">
        <f>基金残高に係る経年分析!G55</f>
        <v>1386</v>
      </c>
      <c r="D72" s="161">
        <f>基金残高に係る経年分析!H55</f>
        <v>1388</v>
      </c>
    </row>
    <row r="73" spans="1:16" x14ac:dyDescent="0.2">
      <c r="A73" s="160" t="s">
        <v>74</v>
      </c>
      <c r="B73" s="161">
        <f>基金残高に係る経年分析!F56</f>
        <v>139</v>
      </c>
      <c r="C73" s="161">
        <f>基金残高に係る経年分析!G56</f>
        <v>139</v>
      </c>
      <c r="D73" s="161">
        <f>基金残高に係る経年分析!H56</f>
        <v>139</v>
      </c>
    </row>
    <row r="74" spans="1:16" x14ac:dyDescent="0.2">
      <c r="A74" s="160" t="s">
        <v>75</v>
      </c>
      <c r="B74" s="161">
        <f>基金残高に係る経年分析!F57</f>
        <v>3441</v>
      </c>
      <c r="C74" s="161">
        <f>基金残高に係る経年分析!G57</f>
        <v>3801</v>
      </c>
      <c r="D74" s="161">
        <f>基金残高に係る経年分析!H57</f>
        <v>3872</v>
      </c>
    </row>
  </sheetData>
  <sheetProtection algorithmName="SHA-512" hashValue="SEfa6pNZw8m4DVGovquB3mrkCViMYe0hp2e7ZjCZD+xEI51ZEyFkx7R6kn292DGHqNNn9OpVUI8q9yzX/wT3pw==" saltValue="Nlh4ARNM1U9uTpHDFiVQG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216</v>
      </c>
      <c r="C5" s="597"/>
      <c r="D5" s="597"/>
      <c r="E5" s="597"/>
      <c r="F5" s="597"/>
      <c r="G5" s="597"/>
      <c r="H5" s="597"/>
      <c r="I5" s="597"/>
      <c r="J5" s="597"/>
      <c r="K5" s="597"/>
      <c r="L5" s="597"/>
      <c r="M5" s="597"/>
      <c r="N5" s="597"/>
      <c r="O5" s="597"/>
      <c r="P5" s="597"/>
      <c r="Q5" s="598"/>
      <c r="R5" s="599">
        <v>1827761</v>
      </c>
      <c r="S5" s="600"/>
      <c r="T5" s="600"/>
      <c r="U5" s="600"/>
      <c r="V5" s="600"/>
      <c r="W5" s="600"/>
      <c r="X5" s="600"/>
      <c r="Y5" s="601"/>
      <c r="Z5" s="602">
        <v>29</v>
      </c>
      <c r="AA5" s="602"/>
      <c r="AB5" s="602"/>
      <c r="AC5" s="602"/>
      <c r="AD5" s="603">
        <v>1827761</v>
      </c>
      <c r="AE5" s="603"/>
      <c r="AF5" s="603"/>
      <c r="AG5" s="603"/>
      <c r="AH5" s="603"/>
      <c r="AI5" s="603"/>
      <c r="AJ5" s="603"/>
      <c r="AK5" s="603"/>
      <c r="AL5" s="604">
        <v>40.9</v>
      </c>
      <c r="AM5" s="605"/>
      <c r="AN5" s="605"/>
      <c r="AO5" s="606"/>
      <c r="AP5" s="596" t="s">
        <v>217</v>
      </c>
      <c r="AQ5" s="597"/>
      <c r="AR5" s="597"/>
      <c r="AS5" s="597"/>
      <c r="AT5" s="597"/>
      <c r="AU5" s="597"/>
      <c r="AV5" s="597"/>
      <c r="AW5" s="597"/>
      <c r="AX5" s="597"/>
      <c r="AY5" s="597"/>
      <c r="AZ5" s="597"/>
      <c r="BA5" s="597"/>
      <c r="BB5" s="597"/>
      <c r="BC5" s="597"/>
      <c r="BD5" s="597"/>
      <c r="BE5" s="597"/>
      <c r="BF5" s="598"/>
      <c r="BG5" s="610">
        <v>1827761</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2">
      <c r="B6" s="607" t="s">
        <v>221</v>
      </c>
      <c r="C6" s="608"/>
      <c r="D6" s="608"/>
      <c r="E6" s="608"/>
      <c r="F6" s="608"/>
      <c r="G6" s="608"/>
      <c r="H6" s="608"/>
      <c r="I6" s="608"/>
      <c r="J6" s="608"/>
      <c r="K6" s="608"/>
      <c r="L6" s="608"/>
      <c r="M6" s="608"/>
      <c r="N6" s="608"/>
      <c r="O6" s="608"/>
      <c r="P6" s="608"/>
      <c r="Q6" s="609"/>
      <c r="R6" s="610">
        <v>88562</v>
      </c>
      <c r="S6" s="611"/>
      <c r="T6" s="611"/>
      <c r="U6" s="611"/>
      <c r="V6" s="611"/>
      <c r="W6" s="611"/>
      <c r="X6" s="611"/>
      <c r="Y6" s="612"/>
      <c r="Z6" s="613">
        <v>1.4</v>
      </c>
      <c r="AA6" s="613"/>
      <c r="AB6" s="613"/>
      <c r="AC6" s="613"/>
      <c r="AD6" s="614">
        <v>88562</v>
      </c>
      <c r="AE6" s="614"/>
      <c r="AF6" s="614"/>
      <c r="AG6" s="614"/>
      <c r="AH6" s="614"/>
      <c r="AI6" s="614"/>
      <c r="AJ6" s="614"/>
      <c r="AK6" s="614"/>
      <c r="AL6" s="615">
        <v>2</v>
      </c>
      <c r="AM6" s="616"/>
      <c r="AN6" s="616"/>
      <c r="AO6" s="617"/>
      <c r="AP6" s="607" t="s">
        <v>222</v>
      </c>
      <c r="AQ6" s="608"/>
      <c r="AR6" s="608"/>
      <c r="AS6" s="608"/>
      <c r="AT6" s="608"/>
      <c r="AU6" s="608"/>
      <c r="AV6" s="608"/>
      <c r="AW6" s="608"/>
      <c r="AX6" s="608"/>
      <c r="AY6" s="608"/>
      <c r="AZ6" s="608"/>
      <c r="BA6" s="608"/>
      <c r="BB6" s="608"/>
      <c r="BC6" s="608"/>
      <c r="BD6" s="608"/>
      <c r="BE6" s="608"/>
      <c r="BF6" s="609"/>
      <c r="BG6" s="610">
        <v>1827761</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70838</v>
      </c>
      <c r="CS6" s="611"/>
      <c r="CT6" s="611"/>
      <c r="CU6" s="611"/>
      <c r="CV6" s="611"/>
      <c r="CW6" s="611"/>
      <c r="CX6" s="611"/>
      <c r="CY6" s="612"/>
      <c r="CZ6" s="604">
        <v>1.2</v>
      </c>
      <c r="DA6" s="605"/>
      <c r="DB6" s="605"/>
      <c r="DC6" s="621"/>
      <c r="DD6" s="619" t="s">
        <v>122</v>
      </c>
      <c r="DE6" s="611"/>
      <c r="DF6" s="611"/>
      <c r="DG6" s="611"/>
      <c r="DH6" s="611"/>
      <c r="DI6" s="611"/>
      <c r="DJ6" s="611"/>
      <c r="DK6" s="611"/>
      <c r="DL6" s="611"/>
      <c r="DM6" s="611"/>
      <c r="DN6" s="611"/>
      <c r="DO6" s="611"/>
      <c r="DP6" s="612"/>
      <c r="DQ6" s="619">
        <v>70838</v>
      </c>
      <c r="DR6" s="611"/>
      <c r="DS6" s="611"/>
      <c r="DT6" s="611"/>
      <c r="DU6" s="611"/>
      <c r="DV6" s="611"/>
      <c r="DW6" s="611"/>
      <c r="DX6" s="611"/>
      <c r="DY6" s="611"/>
      <c r="DZ6" s="611"/>
      <c r="EA6" s="611"/>
      <c r="EB6" s="611"/>
      <c r="EC6" s="620"/>
    </row>
    <row r="7" spans="2:143" ht="11.25" customHeight="1" x14ac:dyDescent="0.2">
      <c r="B7" s="607" t="s">
        <v>224</v>
      </c>
      <c r="C7" s="608"/>
      <c r="D7" s="608"/>
      <c r="E7" s="608"/>
      <c r="F7" s="608"/>
      <c r="G7" s="608"/>
      <c r="H7" s="608"/>
      <c r="I7" s="608"/>
      <c r="J7" s="608"/>
      <c r="K7" s="608"/>
      <c r="L7" s="608"/>
      <c r="M7" s="608"/>
      <c r="N7" s="608"/>
      <c r="O7" s="608"/>
      <c r="P7" s="608"/>
      <c r="Q7" s="609"/>
      <c r="R7" s="610">
        <v>645</v>
      </c>
      <c r="S7" s="611"/>
      <c r="T7" s="611"/>
      <c r="U7" s="611"/>
      <c r="V7" s="611"/>
      <c r="W7" s="611"/>
      <c r="X7" s="611"/>
      <c r="Y7" s="612"/>
      <c r="Z7" s="613">
        <v>0</v>
      </c>
      <c r="AA7" s="613"/>
      <c r="AB7" s="613"/>
      <c r="AC7" s="613"/>
      <c r="AD7" s="614">
        <v>645</v>
      </c>
      <c r="AE7" s="614"/>
      <c r="AF7" s="614"/>
      <c r="AG7" s="614"/>
      <c r="AH7" s="614"/>
      <c r="AI7" s="614"/>
      <c r="AJ7" s="614"/>
      <c r="AK7" s="614"/>
      <c r="AL7" s="615">
        <v>0</v>
      </c>
      <c r="AM7" s="616"/>
      <c r="AN7" s="616"/>
      <c r="AO7" s="617"/>
      <c r="AP7" s="607" t="s">
        <v>225</v>
      </c>
      <c r="AQ7" s="608"/>
      <c r="AR7" s="608"/>
      <c r="AS7" s="608"/>
      <c r="AT7" s="608"/>
      <c r="AU7" s="608"/>
      <c r="AV7" s="608"/>
      <c r="AW7" s="608"/>
      <c r="AX7" s="608"/>
      <c r="AY7" s="608"/>
      <c r="AZ7" s="608"/>
      <c r="BA7" s="608"/>
      <c r="BB7" s="608"/>
      <c r="BC7" s="608"/>
      <c r="BD7" s="608"/>
      <c r="BE7" s="608"/>
      <c r="BF7" s="609"/>
      <c r="BG7" s="610">
        <v>688475</v>
      </c>
      <c r="BH7" s="611"/>
      <c r="BI7" s="611"/>
      <c r="BJ7" s="611"/>
      <c r="BK7" s="611"/>
      <c r="BL7" s="611"/>
      <c r="BM7" s="611"/>
      <c r="BN7" s="612"/>
      <c r="BO7" s="613">
        <v>37.700000000000003</v>
      </c>
      <c r="BP7" s="613"/>
      <c r="BQ7" s="613"/>
      <c r="BR7" s="613"/>
      <c r="BS7" s="614" t="s">
        <v>122</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1008328</v>
      </c>
      <c r="CS7" s="611"/>
      <c r="CT7" s="611"/>
      <c r="CU7" s="611"/>
      <c r="CV7" s="611"/>
      <c r="CW7" s="611"/>
      <c r="CX7" s="611"/>
      <c r="CY7" s="612"/>
      <c r="CZ7" s="613">
        <v>17</v>
      </c>
      <c r="DA7" s="613"/>
      <c r="DB7" s="613"/>
      <c r="DC7" s="613"/>
      <c r="DD7" s="619">
        <v>35980</v>
      </c>
      <c r="DE7" s="611"/>
      <c r="DF7" s="611"/>
      <c r="DG7" s="611"/>
      <c r="DH7" s="611"/>
      <c r="DI7" s="611"/>
      <c r="DJ7" s="611"/>
      <c r="DK7" s="611"/>
      <c r="DL7" s="611"/>
      <c r="DM7" s="611"/>
      <c r="DN7" s="611"/>
      <c r="DO7" s="611"/>
      <c r="DP7" s="612"/>
      <c r="DQ7" s="619">
        <v>835600</v>
      </c>
      <c r="DR7" s="611"/>
      <c r="DS7" s="611"/>
      <c r="DT7" s="611"/>
      <c r="DU7" s="611"/>
      <c r="DV7" s="611"/>
      <c r="DW7" s="611"/>
      <c r="DX7" s="611"/>
      <c r="DY7" s="611"/>
      <c r="DZ7" s="611"/>
      <c r="EA7" s="611"/>
      <c r="EB7" s="611"/>
      <c r="EC7" s="620"/>
    </row>
    <row r="8" spans="2:143" ht="11.25" customHeight="1" x14ac:dyDescent="0.2">
      <c r="B8" s="607" t="s">
        <v>227</v>
      </c>
      <c r="C8" s="608"/>
      <c r="D8" s="608"/>
      <c r="E8" s="608"/>
      <c r="F8" s="608"/>
      <c r="G8" s="608"/>
      <c r="H8" s="608"/>
      <c r="I8" s="608"/>
      <c r="J8" s="608"/>
      <c r="K8" s="608"/>
      <c r="L8" s="608"/>
      <c r="M8" s="608"/>
      <c r="N8" s="608"/>
      <c r="O8" s="608"/>
      <c r="P8" s="608"/>
      <c r="Q8" s="609"/>
      <c r="R8" s="610">
        <v>12354</v>
      </c>
      <c r="S8" s="611"/>
      <c r="T8" s="611"/>
      <c r="U8" s="611"/>
      <c r="V8" s="611"/>
      <c r="W8" s="611"/>
      <c r="X8" s="611"/>
      <c r="Y8" s="612"/>
      <c r="Z8" s="613">
        <v>0.2</v>
      </c>
      <c r="AA8" s="613"/>
      <c r="AB8" s="613"/>
      <c r="AC8" s="613"/>
      <c r="AD8" s="614">
        <v>12354</v>
      </c>
      <c r="AE8" s="614"/>
      <c r="AF8" s="614"/>
      <c r="AG8" s="614"/>
      <c r="AH8" s="614"/>
      <c r="AI8" s="614"/>
      <c r="AJ8" s="614"/>
      <c r="AK8" s="614"/>
      <c r="AL8" s="615">
        <v>0.3</v>
      </c>
      <c r="AM8" s="616"/>
      <c r="AN8" s="616"/>
      <c r="AO8" s="617"/>
      <c r="AP8" s="607" t="s">
        <v>228</v>
      </c>
      <c r="AQ8" s="608"/>
      <c r="AR8" s="608"/>
      <c r="AS8" s="608"/>
      <c r="AT8" s="608"/>
      <c r="AU8" s="608"/>
      <c r="AV8" s="608"/>
      <c r="AW8" s="608"/>
      <c r="AX8" s="608"/>
      <c r="AY8" s="608"/>
      <c r="AZ8" s="608"/>
      <c r="BA8" s="608"/>
      <c r="BB8" s="608"/>
      <c r="BC8" s="608"/>
      <c r="BD8" s="608"/>
      <c r="BE8" s="608"/>
      <c r="BF8" s="609"/>
      <c r="BG8" s="610">
        <v>20398</v>
      </c>
      <c r="BH8" s="611"/>
      <c r="BI8" s="611"/>
      <c r="BJ8" s="611"/>
      <c r="BK8" s="611"/>
      <c r="BL8" s="611"/>
      <c r="BM8" s="611"/>
      <c r="BN8" s="612"/>
      <c r="BO8" s="613">
        <v>1.1000000000000001</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1830295</v>
      </c>
      <c r="CS8" s="611"/>
      <c r="CT8" s="611"/>
      <c r="CU8" s="611"/>
      <c r="CV8" s="611"/>
      <c r="CW8" s="611"/>
      <c r="CX8" s="611"/>
      <c r="CY8" s="612"/>
      <c r="CZ8" s="613">
        <v>30.9</v>
      </c>
      <c r="DA8" s="613"/>
      <c r="DB8" s="613"/>
      <c r="DC8" s="613"/>
      <c r="DD8" s="619">
        <v>16624</v>
      </c>
      <c r="DE8" s="611"/>
      <c r="DF8" s="611"/>
      <c r="DG8" s="611"/>
      <c r="DH8" s="611"/>
      <c r="DI8" s="611"/>
      <c r="DJ8" s="611"/>
      <c r="DK8" s="611"/>
      <c r="DL8" s="611"/>
      <c r="DM8" s="611"/>
      <c r="DN8" s="611"/>
      <c r="DO8" s="611"/>
      <c r="DP8" s="612"/>
      <c r="DQ8" s="619">
        <v>1188614</v>
      </c>
      <c r="DR8" s="611"/>
      <c r="DS8" s="611"/>
      <c r="DT8" s="611"/>
      <c r="DU8" s="611"/>
      <c r="DV8" s="611"/>
      <c r="DW8" s="611"/>
      <c r="DX8" s="611"/>
      <c r="DY8" s="611"/>
      <c r="DZ8" s="611"/>
      <c r="EA8" s="611"/>
      <c r="EB8" s="611"/>
      <c r="EC8" s="620"/>
    </row>
    <row r="9" spans="2:143" ht="11.25" customHeight="1" x14ac:dyDescent="0.2">
      <c r="B9" s="607" t="s">
        <v>230</v>
      </c>
      <c r="C9" s="608"/>
      <c r="D9" s="608"/>
      <c r="E9" s="608"/>
      <c r="F9" s="608"/>
      <c r="G9" s="608"/>
      <c r="H9" s="608"/>
      <c r="I9" s="608"/>
      <c r="J9" s="608"/>
      <c r="K9" s="608"/>
      <c r="L9" s="608"/>
      <c r="M9" s="608"/>
      <c r="N9" s="608"/>
      <c r="O9" s="608"/>
      <c r="P9" s="608"/>
      <c r="Q9" s="609"/>
      <c r="R9" s="610">
        <v>17761</v>
      </c>
      <c r="S9" s="611"/>
      <c r="T9" s="611"/>
      <c r="U9" s="611"/>
      <c r="V9" s="611"/>
      <c r="W9" s="611"/>
      <c r="X9" s="611"/>
      <c r="Y9" s="612"/>
      <c r="Z9" s="613">
        <v>0.3</v>
      </c>
      <c r="AA9" s="613"/>
      <c r="AB9" s="613"/>
      <c r="AC9" s="613"/>
      <c r="AD9" s="614">
        <v>17761</v>
      </c>
      <c r="AE9" s="614"/>
      <c r="AF9" s="614"/>
      <c r="AG9" s="614"/>
      <c r="AH9" s="614"/>
      <c r="AI9" s="614"/>
      <c r="AJ9" s="614"/>
      <c r="AK9" s="614"/>
      <c r="AL9" s="615">
        <v>0.4</v>
      </c>
      <c r="AM9" s="616"/>
      <c r="AN9" s="616"/>
      <c r="AO9" s="617"/>
      <c r="AP9" s="607" t="s">
        <v>231</v>
      </c>
      <c r="AQ9" s="608"/>
      <c r="AR9" s="608"/>
      <c r="AS9" s="608"/>
      <c r="AT9" s="608"/>
      <c r="AU9" s="608"/>
      <c r="AV9" s="608"/>
      <c r="AW9" s="608"/>
      <c r="AX9" s="608"/>
      <c r="AY9" s="608"/>
      <c r="AZ9" s="608"/>
      <c r="BA9" s="608"/>
      <c r="BB9" s="608"/>
      <c r="BC9" s="608"/>
      <c r="BD9" s="608"/>
      <c r="BE9" s="608"/>
      <c r="BF9" s="609"/>
      <c r="BG9" s="610">
        <v>510275</v>
      </c>
      <c r="BH9" s="611"/>
      <c r="BI9" s="611"/>
      <c r="BJ9" s="611"/>
      <c r="BK9" s="611"/>
      <c r="BL9" s="611"/>
      <c r="BM9" s="611"/>
      <c r="BN9" s="612"/>
      <c r="BO9" s="613">
        <v>27.9</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451613</v>
      </c>
      <c r="CS9" s="611"/>
      <c r="CT9" s="611"/>
      <c r="CU9" s="611"/>
      <c r="CV9" s="611"/>
      <c r="CW9" s="611"/>
      <c r="CX9" s="611"/>
      <c r="CY9" s="612"/>
      <c r="CZ9" s="613">
        <v>7.6</v>
      </c>
      <c r="DA9" s="613"/>
      <c r="DB9" s="613"/>
      <c r="DC9" s="613"/>
      <c r="DD9" s="619">
        <v>5493</v>
      </c>
      <c r="DE9" s="611"/>
      <c r="DF9" s="611"/>
      <c r="DG9" s="611"/>
      <c r="DH9" s="611"/>
      <c r="DI9" s="611"/>
      <c r="DJ9" s="611"/>
      <c r="DK9" s="611"/>
      <c r="DL9" s="611"/>
      <c r="DM9" s="611"/>
      <c r="DN9" s="611"/>
      <c r="DO9" s="611"/>
      <c r="DP9" s="612"/>
      <c r="DQ9" s="619">
        <v>427026</v>
      </c>
      <c r="DR9" s="611"/>
      <c r="DS9" s="611"/>
      <c r="DT9" s="611"/>
      <c r="DU9" s="611"/>
      <c r="DV9" s="611"/>
      <c r="DW9" s="611"/>
      <c r="DX9" s="611"/>
      <c r="DY9" s="611"/>
      <c r="DZ9" s="611"/>
      <c r="EA9" s="611"/>
      <c r="EB9" s="611"/>
      <c r="EC9" s="620"/>
    </row>
    <row r="10" spans="2:143" ht="11.25" customHeight="1" x14ac:dyDescent="0.2">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39927</v>
      </c>
      <c r="BH10" s="611"/>
      <c r="BI10" s="611"/>
      <c r="BJ10" s="611"/>
      <c r="BK10" s="611"/>
      <c r="BL10" s="611"/>
      <c r="BM10" s="611"/>
      <c r="BN10" s="612"/>
      <c r="BO10" s="613">
        <v>2.2000000000000002</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t="s">
        <v>122</v>
      </c>
      <c r="CS10" s="611"/>
      <c r="CT10" s="611"/>
      <c r="CU10" s="611"/>
      <c r="CV10" s="611"/>
      <c r="CW10" s="611"/>
      <c r="CX10" s="611"/>
      <c r="CY10" s="612"/>
      <c r="CZ10" s="613" t="s">
        <v>122</v>
      </c>
      <c r="DA10" s="613"/>
      <c r="DB10" s="613"/>
      <c r="DC10" s="613"/>
      <c r="DD10" s="619" t="s">
        <v>122</v>
      </c>
      <c r="DE10" s="611"/>
      <c r="DF10" s="611"/>
      <c r="DG10" s="611"/>
      <c r="DH10" s="611"/>
      <c r="DI10" s="611"/>
      <c r="DJ10" s="611"/>
      <c r="DK10" s="611"/>
      <c r="DL10" s="611"/>
      <c r="DM10" s="611"/>
      <c r="DN10" s="611"/>
      <c r="DO10" s="611"/>
      <c r="DP10" s="612"/>
      <c r="DQ10" s="619" t="s">
        <v>122</v>
      </c>
      <c r="DR10" s="611"/>
      <c r="DS10" s="611"/>
      <c r="DT10" s="611"/>
      <c r="DU10" s="611"/>
      <c r="DV10" s="611"/>
      <c r="DW10" s="611"/>
      <c r="DX10" s="611"/>
      <c r="DY10" s="611"/>
      <c r="DZ10" s="611"/>
      <c r="EA10" s="611"/>
      <c r="EB10" s="611"/>
      <c r="EC10" s="620"/>
    </row>
    <row r="11" spans="2:143" ht="11.25" customHeight="1" x14ac:dyDescent="0.2">
      <c r="B11" s="607" t="s">
        <v>236</v>
      </c>
      <c r="C11" s="608"/>
      <c r="D11" s="608"/>
      <c r="E11" s="608"/>
      <c r="F11" s="608"/>
      <c r="G11" s="608"/>
      <c r="H11" s="608"/>
      <c r="I11" s="608"/>
      <c r="J11" s="608"/>
      <c r="K11" s="608"/>
      <c r="L11" s="608"/>
      <c r="M11" s="608"/>
      <c r="N11" s="608"/>
      <c r="O11" s="608"/>
      <c r="P11" s="608"/>
      <c r="Q11" s="609"/>
      <c r="R11" s="610">
        <v>322836</v>
      </c>
      <c r="S11" s="611"/>
      <c r="T11" s="611"/>
      <c r="U11" s="611"/>
      <c r="V11" s="611"/>
      <c r="W11" s="611"/>
      <c r="X11" s="611"/>
      <c r="Y11" s="612"/>
      <c r="Z11" s="615">
        <v>5.0999999999999996</v>
      </c>
      <c r="AA11" s="616"/>
      <c r="AB11" s="616"/>
      <c r="AC11" s="622"/>
      <c r="AD11" s="619">
        <v>322836</v>
      </c>
      <c r="AE11" s="611"/>
      <c r="AF11" s="611"/>
      <c r="AG11" s="611"/>
      <c r="AH11" s="611"/>
      <c r="AI11" s="611"/>
      <c r="AJ11" s="611"/>
      <c r="AK11" s="612"/>
      <c r="AL11" s="615">
        <v>7.2</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117875</v>
      </c>
      <c r="BH11" s="611"/>
      <c r="BI11" s="611"/>
      <c r="BJ11" s="611"/>
      <c r="BK11" s="611"/>
      <c r="BL11" s="611"/>
      <c r="BM11" s="611"/>
      <c r="BN11" s="612"/>
      <c r="BO11" s="613">
        <v>6.4</v>
      </c>
      <c r="BP11" s="613"/>
      <c r="BQ11" s="613"/>
      <c r="BR11" s="613"/>
      <c r="BS11" s="614" t="s">
        <v>122</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158728</v>
      </c>
      <c r="CS11" s="611"/>
      <c r="CT11" s="611"/>
      <c r="CU11" s="611"/>
      <c r="CV11" s="611"/>
      <c r="CW11" s="611"/>
      <c r="CX11" s="611"/>
      <c r="CY11" s="612"/>
      <c r="CZ11" s="613">
        <v>2.7</v>
      </c>
      <c r="DA11" s="613"/>
      <c r="DB11" s="613"/>
      <c r="DC11" s="613"/>
      <c r="DD11" s="619">
        <v>33562</v>
      </c>
      <c r="DE11" s="611"/>
      <c r="DF11" s="611"/>
      <c r="DG11" s="611"/>
      <c r="DH11" s="611"/>
      <c r="DI11" s="611"/>
      <c r="DJ11" s="611"/>
      <c r="DK11" s="611"/>
      <c r="DL11" s="611"/>
      <c r="DM11" s="611"/>
      <c r="DN11" s="611"/>
      <c r="DO11" s="611"/>
      <c r="DP11" s="612"/>
      <c r="DQ11" s="619">
        <v>92156</v>
      </c>
      <c r="DR11" s="611"/>
      <c r="DS11" s="611"/>
      <c r="DT11" s="611"/>
      <c r="DU11" s="611"/>
      <c r="DV11" s="611"/>
      <c r="DW11" s="611"/>
      <c r="DX11" s="611"/>
      <c r="DY11" s="611"/>
      <c r="DZ11" s="611"/>
      <c r="EA11" s="611"/>
      <c r="EB11" s="611"/>
      <c r="EC11" s="620"/>
    </row>
    <row r="12" spans="2:143" ht="11.25" customHeight="1" x14ac:dyDescent="0.2">
      <c r="B12" s="607" t="s">
        <v>239</v>
      </c>
      <c r="C12" s="608"/>
      <c r="D12" s="608"/>
      <c r="E12" s="608"/>
      <c r="F12" s="608"/>
      <c r="G12" s="608"/>
      <c r="H12" s="608"/>
      <c r="I12" s="608"/>
      <c r="J12" s="608"/>
      <c r="K12" s="608"/>
      <c r="L12" s="608"/>
      <c r="M12" s="608"/>
      <c r="N12" s="608"/>
      <c r="O12" s="608"/>
      <c r="P12" s="608"/>
      <c r="Q12" s="609"/>
      <c r="R12" s="610">
        <v>28721</v>
      </c>
      <c r="S12" s="611"/>
      <c r="T12" s="611"/>
      <c r="U12" s="611"/>
      <c r="V12" s="611"/>
      <c r="W12" s="611"/>
      <c r="X12" s="611"/>
      <c r="Y12" s="612"/>
      <c r="Z12" s="613">
        <v>0.5</v>
      </c>
      <c r="AA12" s="613"/>
      <c r="AB12" s="613"/>
      <c r="AC12" s="613"/>
      <c r="AD12" s="614">
        <v>28721</v>
      </c>
      <c r="AE12" s="614"/>
      <c r="AF12" s="614"/>
      <c r="AG12" s="614"/>
      <c r="AH12" s="614"/>
      <c r="AI12" s="614"/>
      <c r="AJ12" s="614"/>
      <c r="AK12" s="614"/>
      <c r="AL12" s="615">
        <v>0.6</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981443</v>
      </c>
      <c r="BH12" s="611"/>
      <c r="BI12" s="611"/>
      <c r="BJ12" s="611"/>
      <c r="BK12" s="611"/>
      <c r="BL12" s="611"/>
      <c r="BM12" s="611"/>
      <c r="BN12" s="612"/>
      <c r="BO12" s="613">
        <v>53.7</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56106</v>
      </c>
      <c r="CS12" s="611"/>
      <c r="CT12" s="611"/>
      <c r="CU12" s="611"/>
      <c r="CV12" s="611"/>
      <c r="CW12" s="611"/>
      <c r="CX12" s="611"/>
      <c r="CY12" s="612"/>
      <c r="CZ12" s="613">
        <v>0.9</v>
      </c>
      <c r="DA12" s="613"/>
      <c r="DB12" s="613"/>
      <c r="DC12" s="613"/>
      <c r="DD12" s="619">
        <v>1835</v>
      </c>
      <c r="DE12" s="611"/>
      <c r="DF12" s="611"/>
      <c r="DG12" s="611"/>
      <c r="DH12" s="611"/>
      <c r="DI12" s="611"/>
      <c r="DJ12" s="611"/>
      <c r="DK12" s="611"/>
      <c r="DL12" s="611"/>
      <c r="DM12" s="611"/>
      <c r="DN12" s="611"/>
      <c r="DO12" s="611"/>
      <c r="DP12" s="612"/>
      <c r="DQ12" s="619">
        <v>54113</v>
      </c>
      <c r="DR12" s="611"/>
      <c r="DS12" s="611"/>
      <c r="DT12" s="611"/>
      <c r="DU12" s="611"/>
      <c r="DV12" s="611"/>
      <c r="DW12" s="611"/>
      <c r="DX12" s="611"/>
      <c r="DY12" s="611"/>
      <c r="DZ12" s="611"/>
      <c r="EA12" s="611"/>
      <c r="EB12" s="611"/>
      <c r="EC12" s="620"/>
    </row>
    <row r="13" spans="2:143" ht="11.25" customHeight="1" x14ac:dyDescent="0.2">
      <c r="B13" s="607" t="s">
        <v>242</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971496</v>
      </c>
      <c r="BH13" s="611"/>
      <c r="BI13" s="611"/>
      <c r="BJ13" s="611"/>
      <c r="BK13" s="611"/>
      <c r="BL13" s="611"/>
      <c r="BM13" s="611"/>
      <c r="BN13" s="612"/>
      <c r="BO13" s="613">
        <v>53.2</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602105</v>
      </c>
      <c r="CS13" s="611"/>
      <c r="CT13" s="611"/>
      <c r="CU13" s="611"/>
      <c r="CV13" s="611"/>
      <c r="CW13" s="611"/>
      <c r="CX13" s="611"/>
      <c r="CY13" s="612"/>
      <c r="CZ13" s="613">
        <v>10.199999999999999</v>
      </c>
      <c r="DA13" s="613"/>
      <c r="DB13" s="613"/>
      <c r="DC13" s="613"/>
      <c r="DD13" s="619">
        <v>360513</v>
      </c>
      <c r="DE13" s="611"/>
      <c r="DF13" s="611"/>
      <c r="DG13" s="611"/>
      <c r="DH13" s="611"/>
      <c r="DI13" s="611"/>
      <c r="DJ13" s="611"/>
      <c r="DK13" s="611"/>
      <c r="DL13" s="611"/>
      <c r="DM13" s="611"/>
      <c r="DN13" s="611"/>
      <c r="DO13" s="611"/>
      <c r="DP13" s="612"/>
      <c r="DQ13" s="619">
        <v>431362</v>
      </c>
      <c r="DR13" s="611"/>
      <c r="DS13" s="611"/>
      <c r="DT13" s="611"/>
      <c r="DU13" s="611"/>
      <c r="DV13" s="611"/>
      <c r="DW13" s="611"/>
      <c r="DX13" s="611"/>
      <c r="DY13" s="611"/>
      <c r="DZ13" s="611"/>
      <c r="EA13" s="611"/>
      <c r="EB13" s="611"/>
      <c r="EC13" s="620"/>
    </row>
    <row r="14" spans="2:143" ht="11.25" customHeight="1" x14ac:dyDescent="0.2">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58199</v>
      </c>
      <c r="BH14" s="611"/>
      <c r="BI14" s="611"/>
      <c r="BJ14" s="611"/>
      <c r="BK14" s="611"/>
      <c r="BL14" s="611"/>
      <c r="BM14" s="611"/>
      <c r="BN14" s="612"/>
      <c r="BO14" s="613">
        <v>3.2</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342552</v>
      </c>
      <c r="CS14" s="611"/>
      <c r="CT14" s="611"/>
      <c r="CU14" s="611"/>
      <c r="CV14" s="611"/>
      <c r="CW14" s="611"/>
      <c r="CX14" s="611"/>
      <c r="CY14" s="612"/>
      <c r="CZ14" s="613">
        <v>5.8</v>
      </c>
      <c r="DA14" s="613"/>
      <c r="DB14" s="613"/>
      <c r="DC14" s="613"/>
      <c r="DD14" s="619">
        <v>2444</v>
      </c>
      <c r="DE14" s="611"/>
      <c r="DF14" s="611"/>
      <c r="DG14" s="611"/>
      <c r="DH14" s="611"/>
      <c r="DI14" s="611"/>
      <c r="DJ14" s="611"/>
      <c r="DK14" s="611"/>
      <c r="DL14" s="611"/>
      <c r="DM14" s="611"/>
      <c r="DN14" s="611"/>
      <c r="DO14" s="611"/>
      <c r="DP14" s="612"/>
      <c r="DQ14" s="619">
        <v>338453</v>
      </c>
      <c r="DR14" s="611"/>
      <c r="DS14" s="611"/>
      <c r="DT14" s="611"/>
      <c r="DU14" s="611"/>
      <c r="DV14" s="611"/>
      <c r="DW14" s="611"/>
      <c r="DX14" s="611"/>
      <c r="DY14" s="611"/>
      <c r="DZ14" s="611"/>
      <c r="EA14" s="611"/>
      <c r="EB14" s="611"/>
      <c r="EC14" s="620"/>
    </row>
    <row r="15" spans="2:143" ht="11.25" customHeight="1" x14ac:dyDescent="0.2">
      <c r="B15" s="607" t="s">
        <v>248</v>
      </c>
      <c r="C15" s="608"/>
      <c r="D15" s="608"/>
      <c r="E15" s="608"/>
      <c r="F15" s="608"/>
      <c r="G15" s="608"/>
      <c r="H15" s="608"/>
      <c r="I15" s="608"/>
      <c r="J15" s="608"/>
      <c r="K15" s="608"/>
      <c r="L15" s="608"/>
      <c r="M15" s="608"/>
      <c r="N15" s="608"/>
      <c r="O15" s="608"/>
      <c r="P15" s="608"/>
      <c r="Q15" s="609"/>
      <c r="R15" s="610">
        <v>17990</v>
      </c>
      <c r="S15" s="611"/>
      <c r="T15" s="611"/>
      <c r="U15" s="611"/>
      <c r="V15" s="611"/>
      <c r="W15" s="611"/>
      <c r="X15" s="611"/>
      <c r="Y15" s="612"/>
      <c r="Z15" s="613">
        <v>0.3</v>
      </c>
      <c r="AA15" s="613"/>
      <c r="AB15" s="613"/>
      <c r="AC15" s="613"/>
      <c r="AD15" s="614">
        <v>17990</v>
      </c>
      <c r="AE15" s="614"/>
      <c r="AF15" s="614"/>
      <c r="AG15" s="614"/>
      <c r="AH15" s="614"/>
      <c r="AI15" s="614"/>
      <c r="AJ15" s="614"/>
      <c r="AK15" s="614"/>
      <c r="AL15" s="615">
        <v>0.4</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99644</v>
      </c>
      <c r="BH15" s="611"/>
      <c r="BI15" s="611"/>
      <c r="BJ15" s="611"/>
      <c r="BK15" s="611"/>
      <c r="BL15" s="611"/>
      <c r="BM15" s="611"/>
      <c r="BN15" s="612"/>
      <c r="BO15" s="613">
        <v>5.5</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756807</v>
      </c>
      <c r="CS15" s="611"/>
      <c r="CT15" s="611"/>
      <c r="CU15" s="611"/>
      <c r="CV15" s="611"/>
      <c r="CW15" s="611"/>
      <c r="CX15" s="611"/>
      <c r="CY15" s="612"/>
      <c r="CZ15" s="613">
        <v>12.8</v>
      </c>
      <c r="DA15" s="613"/>
      <c r="DB15" s="613"/>
      <c r="DC15" s="613"/>
      <c r="DD15" s="619">
        <v>127623</v>
      </c>
      <c r="DE15" s="611"/>
      <c r="DF15" s="611"/>
      <c r="DG15" s="611"/>
      <c r="DH15" s="611"/>
      <c r="DI15" s="611"/>
      <c r="DJ15" s="611"/>
      <c r="DK15" s="611"/>
      <c r="DL15" s="611"/>
      <c r="DM15" s="611"/>
      <c r="DN15" s="611"/>
      <c r="DO15" s="611"/>
      <c r="DP15" s="612"/>
      <c r="DQ15" s="619">
        <v>716864</v>
      </c>
      <c r="DR15" s="611"/>
      <c r="DS15" s="611"/>
      <c r="DT15" s="611"/>
      <c r="DU15" s="611"/>
      <c r="DV15" s="611"/>
      <c r="DW15" s="611"/>
      <c r="DX15" s="611"/>
      <c r="DY15" s="611"/>
      <c r="DZ15" s="611"/>
      <c r="EA15" s="611"/>
      <c r="EB15" s="611"/>
      <c r="EC15" s="620"/>
    </row>
    <row r="16" spans="2:143" ht="11.25" customHeight="1" x14ac:dyDescent="0.2">
      <c r="B16" s="607" t="s">
        <v>251</v>
      </c>
      <c r="C16" s="608"/>
      <c r="D16" s="608"/>
      <c r="E16" s="608"/>
      <c r="F16" s="608"/>
      <c r="G16" s="608"/>
      <c r="H16" s="608"/>
      <c r="I16" s="608"/>
      <c r="J16" s="608"/>
      <c r="K16" s="608"/>
      <c r="L16" s="608"/>
      <c r="M16" s="608"/>
      <c r="N16" s="608"/>
      <c r="O16" s="608"/>
      <c r="P16" s="608"/>
      <c r="Q16" s="609"/>
      <c r="R16" s="610">
        <v>26106</v>
      </c>
      <c r="S16" s="611"/>
      <c r="T16" s="611"/>
      <c r="U16" s="611"/>
      <c r="V16" s="611"/>
      <c r="W16" s="611"/>
      <c r="X16" s="611"/>
      <c r="Y16" s="612"/>
      <c r="Z16" s="613">
        <v>0.4</v>
      </c>
      <c r="AA16" s="613"/>
      <c r="AB16" s="613"/>
      <c r="AC16" s="613"/>
      <c r="AD16" s="614">
        <v>26106</v>
      </c>
      <c r="AE16" s="614"/>
      <c r="AF16" s="614"/>
      <c r="AG16" s="614"/>
      <c r="AH16" s="614"/>
      <c r="AI16" s="614"/>
      <c r="AJ16" s="614"/>
      <c r="AK16" s="614"/>
      <c r="AL16" s="615">
        <v>0.6</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254</v>
      </c>
      <c r="C17" s="608"/>
      <c r="D17" s="608"/>
      <c r="E17" s="608"/>
      <c r="F17" s="608"/>
      <c r="G17" s="608"/>
      <c r="H17" s="608"/>
      <c r="I17" s="608"/>
      <c r="J17" s="608"/>
      <c r="K17" s="608"/>
      <c r="L17" s="608"/>
      <c r="M17" s="608"/>
      <c r="N17" s="608"/>
      <c r="O17" s="608"/>
      <c r="P17" s="608"/>
      <c r="Q17" s="609"/>
      <c r="R17" s="610">
        <v>65889</v>
      </c>
      <c r="S17" s="611"/>
      <c r="T17" s="611"/>
      <c r="U17" s="611"/>
      <c r="V17" s="611"/>
      <c r="W17" s="611"/>
      <c r="X17" s="611"/>
      <c r="Y17" s="612"/>
      <c r="Z17" s="613">
        <v>1</v>
      </c>
      <c r="AA17" s="613"/>
      <c r="AB17" s="613"/>
      <c r="AC17" s="613"/>
      <c r="AD17" s="614">
        <v>65889</v>
      </c>
      <c r="AE17" s="614"/>
      <c r="AF17" s="614"/>
      <c r="AG17" s="614"/>
      <c r="AH17" s="614"/>
      <c r="AI17" s="614"/>
      <c r="AJ17" s="614"/>
      <c r="AK17" s="614"/>
      <c r="AL17" s="615">
        <v>1.5</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637326</v>
      </c>
      <c r="CS17" s="611"/>
      <c r="CT17" s="611"/>
      <c r="CU17" s="611"/>
      <c r="CV17" s="611"/>
      <c r="CW17" s="611"/>
      <c r="CX17" s="611"/>
      <c r="CY17" s="612"/>
      <c r="CZ17" s="613">
        <v>10.8</v>
      </c>
      <c r="DA17" s="613"/>
      <c r="DB17" s="613"/>
      <c r="DC17" s="613"/>
      <c r="DD17" s="619" t="s">
        <v>122</v>
      </c>
      <c r="DE17" s="611"/>
      <c r="DF17" s="611"/>
      <c r="DG17" s="611"/>
      <c r="DH17" s="611"/>
      <c r="DI17" s="611"/>
      <c r="DJ17" s="611"/>
      <c r="DK17" s="611"/>
      <c r="DL17" s="611"/>
      <c r="DM17" s="611"/>
      <c r="DN17" s="611"/>
      <c r="DO17" s="611"/>
      <c r="DP17" s="612"/>
      <c r="DQ17" s="619">
        <v>634505</v>
      </c>
      <c r="DR17" s="611"/>
      <c r="DS17" s="611"/>
      <c r="DT17" s="611"/>
      <c r="DU17" s="611"/>
      <c r="DV17" s="611"/>
      <c r="DW17" s="611"/>
      <c r="DX17" s="611"/>
      <c r="DY17" s="611"/>
      <c r="DZ17" s="611"/>
      <c r="EA17" s="611"/>
      <c r="EB17" s="611"/>
      <c r="EC17" s="620"/>
    </row>
    <row r="18" spans="2:133" ht="11.25" customHeight="1" x14ac:dyDescent="0.2">
      <c r="B18" s="607" t="s">
        <v>257</v>
      </c>
      <c r="C18" s="608"/>
      <c r="D18" s="608"/>
      <c r="E18" s="608"/>
      <c r="F18" s="608"/>
      <c r="G18" s="608"/>
      <c r="H18" s="608"/>
      <c r="I18" s="608"/>
      <c r="J18" s="608"/>
      <c r="K18" s="608"/>
      <c r="L18" s="608"/>
      <c r="M18" s="608"/>
      <c r="N18" s="608"/>
      <c r="O18" s="608"/>
      <c r="P18" s="608"/>
      <c r="Q18" s="609"/>
      <c r="R18" s="610">
        <v>9291</v>
      </c>
      <c r="S18" s="611"/>
      <c r="T18" s="611"/>
      <c r="U18" s="611"/>
      <c r="V18" s="611"/>
      <c r="W18" s="611"/>
      <c r="X18" s="611"/>
      <c r="Y18" s="612"/>
      <c r="Z18" s="613">
        <v>0.1</v>
      </c>
      <c r="AA18" s="613"/>
      <c r="AB18" s="613"/>
      <c r="AC18" s="613"/>
      <c r="AD18" s="614">
        <v>9291</v>
      </c>
      <c r="AE18" s="614"/>
      <c r="AF18" s="614"/>
      <c r="AG18" s="614"/>
      <c r="AH18" s="614"/>
      <c r="AI18" s="614"/>
      <c r="AJ18" s="614"/>
      <c r="AK18" s="614"/>
      <c r="AL18" s="615">
        <v>0.2</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260</v>
      </c>
      <c r="C19" s="608"/>
      <c r="D19" s="608"/>
      <c r="E19" s="608"/>
      <c r="F19" s="608"/>
      <c r="G19" s="608"/>
      <c r="H19" s="608"/>
      <c r="I19" s="608"/>
      <c r="J19" s="608"/>
      <c r="K19" s="608"/>
      <c r="L19" s="608"/>
      <c r="M19" s="608"/>
      <c r="N19" s="608"/>
      <c r="O19" s="608"/>
      <c r="P19" s="608"/>
      <c r="Q19" s="609"/>
      <c r="R19" s="610">
        <v>54593</v>
      </c>
      <c r="S19" s="611"/>
      <c r="T19" s="611"/>
      <c r="U19" s="611"/>
      <c r="V19" s="611"/>
      <c r="W19" s="611"/>
      <c r="X19" s="611"/>
      <c r="Y19" s="612"/>
      <c r="Z19" s="613">
        <v>0.9</v>
      </c>
      <c r="AA19" s="613"/>
      <c r="AB19" s="613"/>
      <c r="AC19" s="613"/>
      <c r="AD19" s="614">
        <v>54593</v>
      </c>
      <c r="AE19" s="614"/>
      <c r="AF19" s="614"/>
      <c r="AG19" s="614"/>
      <c r="AH19" s="614"/>
      <c r="AI19" s="614"/>
      <c r="AJ19" s="614"/>
      <c r="AK19" s="614"/>
      <c r="AL19" s="615">
        <v>1.2</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t="s">
        <v>122</v>
      </c>
      <c r="BH19" s="611"/>
      <c r="BI19" s="611"/>
      <c r="BJ19" s="611"/>
      <c r="BK19" s="611"/>
      <c r="BL19" s="611"/>
      <c r="BM19" s="611"/>
      <c r="BN19" s="612"/>
      <c r="BO19" s="613" t="s">
        <v>122</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263</v>
      </c>
      <c r="C20" s="624"/>
      <c r="D20" s="624"/>
      <c r="E20" s="624"/>
      <c r="F20" s="624"/>
      <c r="G20" s="624"/>
      <c r="H20" s="624"/>
      <c r="I20" s="624"/>
      <c r="J20" s="624"/>
      <c r="K20" s="624"/>
      <c r="L20" s="624"/>
      <c r="M20" s="624"/>
      <c r="N20" s="624"/>
      <c r="O20" s="624"/>
      <c r="P20" s="624"/>
      <c r="Q20" s="625"/>
      <c r="R20" s="610">
        <v>2005</v>
      </c>
      <c r="S20" s="611"/>
      <c r="T20" s="611"/>
      <c r="U20" s="611"/>
      <c r="V20" s="611"/>
      <c r="W20" s="611"/>
      <c r="X20" s="611"/>
      <c r="Y20" s="612"/>
      <c r="Z20" s="613">
        <v>0</v>
      </c>
      <c r="AA20" s="613"/>
      <c r="AB20" s="613"/>
      <c r="AC20" s="613"/>
      <c r="AD20" s="614">
        <v>2005</v>
      </c>
      <c r="AE20" s="614"/>
      <c r="AF20" s="614"/>
      <c r="AG20" s="614"/>
      <c r="AH20" s="614"/>
      <c r="AI20" s="614"/>
      <c r="AJ20" s="614"/>
      <c r="AK20" s="614"/>
      <c r="AL20" s="615">
        <v>0</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t="s">
        <v>122</v>
      </c>
      <c r="BH20" s="611"/>
      <c r="BI20" s="611"/>
      <c r="BJ20" s="611"/>
      <c r="BK20" s="611"/>
      <c r="BL20" s="611"/>
      <c r="BM20" s="611"/>
      <c r="BN20" s="612"/>
      <c r="BO20" s="613" t="s">
        <v>122</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5914698</v>
      </c>
      <c r="CS20" s="611"/>
      <c r="CT20" s="611"/>
      <c r="CU20" s="611"/>
      <c r="CV20" s="611"/>
      <c r="CW20" s="611"/>
      <c r="CX20" s="611"/>
      <c r="CY20" s="612"/>
      <c r="CZ20" s="613">
        <v>100</v>
      </c>
      <c r="DA20" s="613"/>
      <c r="DB20" s="613"/>
      <c r="DC20" s="613"/>
      <c r="DD20" s="619">
        <v>584074</v>
      </c>
      <c r="DE20" s="611"/>
      <c r="DF20" s="611"/>
      <c r="DG20" s="611"/>
      <c r="DH20" s="611"/>
      <c r="DI20" s="611"/>
      <c r="DJ20" s="611"/>
      <c r="DK20" s="611"/>
      <c r="DL20" s="611"/>
      <c r="DM20" s="611"/>
      <c r="DN20" s="611"/>
      <c r="DO20" s="611"/>
      <c r="DP20" s="612"/>
      <c r="DQ20" s="619">
        <v>4789531</v>
      </c>
      <c r="DR20" s="611"/>
      <c r="DS20" s="611"/>
      <c r="DT20" s="611"/>
      <c r="DU20" s="611"/>
      <c r="DV20" s="611"/>
      <c r="DW20" s="611"/>
      <c r="DX20" s="611"/>
      <c r="DY20" s="611"/>
      <c r="DZ20" s="611"/>
      <c r="EA20" s="611"/>
      <c r="EB20" s="611"/>
      <c r="EC20" s="620"/>
    </row>
    <row r="21" spans="2:133" ht="11.25" customHeight="1" x14ac:dyDescent="0.2">
      <c r="B21" s="607" t="s">
        <v>266</v>
      </c>
      <c r="C21" s="608"/>
      <c r="D21" s="608"/>
      <c r="E21" s="608"/>
      <c r="F21" s="608"/>
      <c r="G21" s="608"/>
      <c r="H21" s="608"/>
      <c r="I21" s="608"/>
      <c r="J21" s="608"/>
      <c r="K21" s="608"/>
      <c r="L21" s="608"/>
      <c r="M21" s="608"/>
      <c r="N21" s="608"/>
      <c r="O21" s="608"/>
      <c r="P21" s="608"/>
      <c r="Q21" s="609"/>
      <c r="R21" s="610">
        <v>2197189</v>
      </c>
      <c r="S21" s="611"/>
      <c r="T21" s="611"/>
      <c r="U21" s="611"/>
      <c r="V21" s="611"/>
      <c r="W21" s="611"/>
      <c r="X21" s="611"/>
      <c r="Y21" s="612"/>
      <c r="Z21" s="613">
        <v>34.9</v>
      </c>
      <c r="AA21" s="613"/>
      <c r="AB21" s="613"/>
      <c r="AC21" s="613"/>
      <c r="AD21" s="614">
        <v>2016429</v>
      </c>
      <c r="AE21" s="614"/>
      <c r="AF21" s="614"/>
      <c r="AG21" s="614"/>
      <c r="AH21" s="614"/>
      <c r="AI21" s="614"/>
      <c r="AJ21" s="614"/>
      <c r="AK21" s="614"/>
      <c r="AL21" s="615">
        <v>45.1</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268</v>
      </c>
      <c r="C22" s="608"/>
      <c r="D22" s="608"/>
      <c r="E22" s="608"/>
      <c r="F22" s="608"/>
      <c r="G22" s="608"/>
      <c r="H22" s="608"/>
      <c r="I22" s="608"/>
      <c r="J22" s="608"/>
      <c r="K22" s="608"/>
      <c r="L22" s="608"/>
      <c r="M22" s="608"/>
      <c r="N22" s="608"/>
      <c r="O22" s="608"/>
      <c r="P22" s="608"/>
      <c r="Q22" s="609"/>
      <c r="R22" s="610">
        <v>2016429</v>
      </c>
      <c r="S22" s="611"/>
      <c r="T22" s="611"/>
      <c r="U22" s="611"/>
      <c r="V22" s="611"/>
      <c r="W22" s="611"/>
      <c r="X22" s="611"/>
      <c r="Y22" s="612"/>
      <c r="Z22" s="613">
        <v>32</v>
      </c>
      <c r="AA22" s="613"/>
      <c r="AB22" s="613"/>
      <c r="AC22" s="613"/>
      <c r="AD22" s="614">
        <v>2016429</v>
      </c>
      <c r="AE22" s="614"/>
      <c r="AF22" s="614"/>
      <c r="AG22" s="614"/>
      <c r="AH22" s="614"/>
      <c r="AI22" s="614"/>
      <c r="AJ22" s="614"/>
      <c r="AK22" s="614"/>
      <c r="AL22" s="615">
        <v>45.1</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271</v>
      </c>
      <c r="C23" s="608"/>
      <c r="D23" s="608"/>
      <c r="E23" s="608"/>
      <c r="F23" s="608"/>
      <c r="G23" s="608"/>
      <c r="H23" s="608"/>
      <c r="I23" s="608"/>
      <c r="J23" s="608"/>
      <c r="K23" s="608"/>
      <c r="L23" s="608"/>
      <c r="M23" s="608"/>
      <c r="N23" s="608"/>
      <c r="O23" s="608"/>
      <c r="P23" s="608"/>
      <c r="Q23" s="609"/>
      <c r="R23" s="610">
        <v>180760</v>
      </c>
      <c r="S23" s="611"/>
      <c r="T23" s="611"/>
      <c r="U23" s="611"/>
      <c r="V23" s="611"/>
      <c r="W23" s="611"/>
      <c r="X23" s="611"/>
      <c r="Y23" s="612"/>
      <c r="Z23" s="613">
        <v>2.9</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2">
      <c r="B24" s="607" t="s">
        <v>278</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2813587</v>
      </c>
      <c r="CS24" s="600"/>
      <c r="CT24" s="600"/>
      <c r="CU24" s="600"/>
      <c r="CV24" s="600"/>
      <c r="CW24" s="600"/>
      <c r="CX24" s="600"/>
      <c r="CY24" s="601"/>
      <c r="CZ24" s="604">
        <v>47.6</v>
      </c>
      <c r="DA24" s="605"/>
      <c r="DB24" s="605"/>
      <c r="DC24" s="621"/>
      <c r="DD24" s="644">
        <v>2280703</v>
      </c>
      <c r="DE24" s="600"/>
      <c r="DF24" s="600"/>
      <c r="DG24" s="600"/>
      <c r="DH24" s="600"/>
      <c r="DI24" s="600"/>
      <c r="DJ24" s="600"/>
      <c r="DK24" s="601"/>
      <c r="DL24" s="644">
        <v>2005438</v>
      </c>
      <c r="DM24" s="600"/>
      <c r="DN24" s="600"/>
      <c r="DO24" s="600"/>
      <c r="DP24" s="600"/>
      <c r="DQ24" s="600"/>
      <c r="DR24" s="600"/>
      <c r="DS24" s="600"/>
      <c r="DT24" s="600"/>
      <c r="DU24" s="600"/>
      <c r="DV24" s="601"/>
      <c r="DW24" s="604">
        <v>44.9</v>
      </c>
      <c r="DX24" s="605"/>
      <c r="DY24" s="605"/>
      <c r="DZ24" s="605"/>
      <c r="EA24" s="605"/>
      <c r="EB24" s="605"/>
      <c r="EC24" s="606"/>
    </row>
    <row r="25" spans="2:133" ht="11.25" customHeight="1" x14ac:dyDescent="0.2">
      <c r="B25" s="607" t="s">
        <v>281</v>
      </c>
      <c r="C25" s="608"/>
      <c r="D25" s="608"/>
      <c r="E25" s="608"/>
      <c r="F25" s="608"/>
      <c r="G25" s="608"/>
      <c r="H25" s="608"/>
      <c r="I25" s="608"/>
      <c r="J25" s="608"/>
      <c r="K25" s="608"/>
      <c r="L25" s="608"/>
      <c r="M25" s="608"/>
      <c r="N25" s="608"/>
      <c r="O25" s="608"/>
      <c r="P25" s="608"/>
      <c r="Q25" s="609"/>
      <c r="R25" s="610">
        <v>4605814</v>
      </c>
      <c r="S25" s="611"/>
      <c r="T25" s="611"/>
      <c r="U25" s="611"/>
      <c r="V25" s="611"/>
      <c r="W25" s="611"/>
      <c r="X25" s="611"/>
      <c r="Y25" s="612"/>
      <c r="Z25" s="613">
        <v>73.099999999999994</v>
      </c>
      <c r="AA25" s="613"/>
      <c r="AB25" s="613"/>
      <c r="AC25" s="613"/>
      <c r="AD25" s="614">
        <v>4425054</v>
      </c>
      <c r="AE25" s="614"/>
      <c r="AF25" s="614"/>
      <c r="AG25" s="614"/>
      <c r="AH25" s="614"/>
      <c r="AI25" s="614"/>
      <c r="AJ25" s="614"/>
      <c r="AK25" s="614"/>
      <c r="AL25" s="615">
        <v>99.1</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1351288</v>
      </c>
      <c r="CS25" s="640"/>
      <c r="CT25" s="640"/>
      <c r="CU25" s="640"/>
      <c r="CV25" s="640"/>
      <c r="CW25" s="640"/>
      <c r="CX25" s="640"/>
      <c r="CY25" s="641"/>
      <c r="CZ25" s="615">
        <v>22.8</v>
      </c>
      <c r="DA25" s="642"/>
      <c r="DB25" s="642"/>
      <c r="DC25" s="645"/>
      <c r="DD25" s="619">
        <v>1276810</v>
      </c>
      <c r="DE25" s="640"/>
      <c r="DF25" s="640"/>
      <c r="DG25" s="640"/>
      <c r="DH25" s="640"/>
      <c r="DI25" s="640"/>
      <c r="DJ25" s="640"/>
      <c r="DK25" s="641"/>
      <c r="DL25" s="619">
        <v>1162730</v>
      </c>
      <c r="DM25" s="640"/>
      <c r="DN25" s="640"/>
      <c r="DO25" s="640"/>
      <c r="DP25" s="640"/>
      <c r="DQ25" s="640"/>
      <c r="DR25" s="640"/>
      <c r="DS25" s="640"/>
      <c r="DT25" s="640"/>
      <c r="DU25" s="640"/>
      <c r="DV25" s="641"/>
      <c r="DW25" s="615">
        <v>26</v>
      </c>
      <c r="DX25" s="642"/>
      <c r="DY25" s="642"/>
      <c r="DZ25" s="642"/>
      <c r="EA25" s="642"/>
      <c r="EB25" s="642"/>
      <c r="EC25" s="643"/>
    </row>
    <row r="26" spans="2:133" ht="11.25" customHeight="1" x14ac:dyDescent="0.2">
      <c r="B26" s="607" t="s">
        <v>284</v>
      </c>
      <c r="C26" s="608"/>
      <c r="D26" s="608"/>
      <c r="E26" s="608"/>
      <c r="F26" s="608"/>
      <c r="G26" s="608"/>
      <c r="H26" s="608"/>
      <c r="I26" s="608"/>
      <c r="J26" s="608"/>
      <c r="K26" s="608"/>
      <c r="L26" s="608"/>
      <c r="M26" s="608"/>
      <c r="N26" s="608"/>
      <c r="O26" s="608"/>
      <c r="P26" s="608"/>
      <c r="Q26" s="609"/>
      <c r="R26" s="610">
        <v>2271</v>
      </c>
      <c r="S26" s="611"/>
      <c r="T26" s="611"/>
      <c r="U26" s="611"/>
      <c r="V26" s="611"/>
      <c r="W26" s="611"/>
      <c r="X26" s="611"/>
      <c r="Y26" s="612"/>
      <c r="Z26" s="613">
        <v>0</v>
      </c>
      <c r="AA26" s="613"/>
      <c r="AB26" s="613"/>
      <c r="AC26" s="613"/>
      <c r="AD26" s="614">
        <v>2271</v>
      </c>
      <c r="AE26" s="614"/>
      <c r="AF26" s="614"/>
      <c r="AG26" s="614"/>
      <c r="AH26" s="614"/>
      <c r="AI26" s="614"/>
      <c r="AJ26" s="614"/>
      <c r="AK26" s="614"/>
      <c r="AL26" s="615">
        <v>0.1</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804107</v>
      </c>
      <c r="CS26" s="611"/>
      <c r="CT26" s="611"/>
      <c r="CU26" s="611"/>
      <c r="CV26" s="611"/>
      <c r="CW26" s="611"/>
      <c r="CX26" s="611"/>
      <c r="CY26" s="612"/>
      <c r="CZ26" s="615">
        <v>13.6</v>
      </c>
      <c r="DA26" s="642"/>
      <c r="DB26" s="642"/>
      <c r="DC26" s="645"/>
      <c r="DD26" s="619">
        <v>760181</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2"/>
      <c r="DY26" s="642"/>
      <c r="DZ26" s="642"/>
      <c r="EA26" s="642"/>
      <c r="EB26" s="642"/>
      <c r="EC26" s="643"/>
    </row>
    <row r="27" spans="2:133" ht="11.25" customHeight="1" x14ac:dyDescent="0.2">
      <c r="B27" s="607" t="s">
        <v>287</v>
      </c>
      <c r="C27" s="608"/>
      <c r="D27" s="608"/>
      <c r="E27" s="608"/>
      <c r="F27" s="608"/>
      <c r="G27" s="608"/>
      <c r="H27" s="608"/>
      <c r="I27" s="608"/>
      <c r="J27" s="608"/>
      <c r="K27" s="608"/>
      <c r="L27" s="608"/>
      <c r="M27" s="608"/>
      <c r="N27" s="608"/>
      <c r="O27" s="608"/>
      <c r="P27" s="608"/>
      <c r="Q27" s="609"/>
      <c r="R27" s="610">
        <v>11159</v>
      </c>
      <c r="S27" s="611"/>
      <c r="T27" s="611"/>
      <c r="U27" s="611"/>
      <c r="V27" s="611"/>
      <c r="W27" s="611"/>
      <c r="X27" s="611"/>
      <c r="Y27" s="612"/>
      <c r="Z27" s="613">
        <v>0.2</v>
      </c>
      <c r="AA27" s="613"/>
      <c r="AB27" s="613"/>
      <c r="AC27" s="613"/>
      <c r="AD27" s="614">
        <v>3225</v>
      </c>
      <c r="AE27" s="614"/>
      <c r="AF27" s="614"/>
      <c r="AG27" s="614"/>
      <c r="AH27" s="614"/>
      <c r="AI27" s="614"/>
      <c r="AJ27" s="614"/>
      <c r="AK27" s="614"/>
      <c r="AL27" s="615">
        <v>0.1</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1827761</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824973</v>
      </c>
      <c r="CS27" s="640"/>
      <c r="CT27" s="640"/>
      <c r="CU27" s="640"/>
      <c r="CV27" s="640"/>
      <c r="CW27" s="640"/>
      <c r="CX27" s="640"/>
      <c r="CY27" s="641"/>
      <c r="CZ27" s="615">
        <v>13.9</v>
      </c>
      <c r="DA27" s="642"/>
      <c r="DB27" s="642"/>
      <c r="DC27" s="645"/>
      <c r="DD27" s="619">
        <v>369388</v>
      </c>
      <c r="DE27" s="640"/>
      <c r="DF27" s="640"/>
      <c r="DG27" s="640"/>
      <c r="DH27" s="640"/>
      <c r="DI27" s="640"/>
      <c r="DJ27" s="640"/>
      <c r="DK27" s="641"/>
      <c r="DL27" s="619">
        <v>208203</v>
      </c>
      <c r="DM27" s="640"/>
      <c r="DN27" s="640"/>
      <c r="DO27" s="640"/>
      <c r="DP27" s="640"/>
      <c r="DQ27" s="640"/>
      <c r="DR27" s="640"/>
      <c r="DS27" s="640"/>
      <c r="DT27" s="640"/>
      <c r="DU27" s="640"/>
      <c r="DV27" s="641"/>
      <c r="DW27" s="615">
        <v>4.7</v>
      </c>
      <c r="DX27" s="642"/>
      <c r="DY27" s="642"/>
      <c r="DZ27" s="642"/>
      <c r="EA27" s="642"/>
      <c r="EB27" s="642"/>
      <c r="EC27" s="643"/>
    </row>
    <row r="28" spans="2:133" ht="11.25" customHeight="1" x14ac:dyDescent="0.2">
      <c r="B28" s="607" t="s">
        <v>290</v>
      </c>
      <c r="C28" s="608"/>
      <c r="D28" s="608"/>
      <c r="E28" s="608"/>
      <c r="F28" s="608"/>
      <c r="G28" s="608"/>
      <c r="H28" s="608"/>
      <c r="I28" s="608"/>
      <c r="J28" s="608"/>
      <c r="K28" s="608"/>
      <c r="L28" s="608"/>
      <c r="M28" s="608"/>
      <c r="N28" s="608"/>
      <c r="O28" s="608"/>
      <c r="P28" s="608"/>
      <c r="Q28" s="609"/>
      <c r="R28" s="610">
        <v>33837</v>
      </c>
      <c r="S28" s="611"/>
      <c r="T28" s="611"/>
      <c r="U28" s="611"/>
      <c r="V28" s="611"/>
      <c r="W28" s="611"/>
      <c r="X28" s="611"/>
      <c r="Y28" s="612"/>
      <c r="Z28" s="613">
        <v>0.5</v>
      </c>
      <c r="AA28" s="613"/>
      <c r="AB28" s="613"/>
      <c r="AC28" s="613"/>
      <c r="AD28" s="614">
        <v>6543</v>
      </c>
      <c r="AE28" s="614"/>
      <c r="AF28" s="614"/>
      <c r="AG28" s="614"/>
      <c r="AH28" s="614"/>
      <c r="AI28" s="614"/>
      <c r="AJ28" s="614"/>
      <c r="AK28" s="614"/>
      <c r="AL28" s="615">
        <v>0.1</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637326</v>
      </c>
      <c r="CS28" s="611"/>
      <c r="CT28" s="611"/>
      <c r="CU28" s="611"/>
      <c r="CV28" s="611"/>
      <c r="CW28" s="611"/>
      <c r="CX28" s="611"/>
      <c r="CY28" s="612"/>
      <c r="CZ28" s="615">
        <v>10.8</v>
      </c>
      <c r="DA28" s="642"/>
      <c r="DB28" s="642"/>
      <c r="DC28" s="645"/>
      <c r="DD28" s="619">
        <v>634505</v>
      </c>
      <c r="DE28" s="611"/>
      <c r="DF28" s="611"/>
      <c r="DG28" s="611"/>
      <c r="DH28" s="611"/>
      <c r="DI28" s="611"/>
      <c r="DJ28" s="611"/>
      <c r="DK28" s="612"/>
      <c r="DL28" s="619">
        <v>634505</v>
      </c>
      <c r="DM28" s="611"/>
      <c r="DN28" s="611"/>
      <c r="DO28" s="611"/>
      <c r="DP28" s="611"/>
      <c r="DQ28" s="611"/>
      <c r="DR28" s="611"/>
      <c r="DS28" s="611"/>
      <c r="DT28" s="611"/>
      <c r="DU28" s="611"/>
      <c r="DV28" s="612"/>
      <c r="DW28" s="615">
        <v>14.2</v>
      </c>
      <c r="DX28" s="642"/>
      <c r="DY28" s="642"/>
      <c r="DZ28" s="642"/>
      <c r="EA28" s="642"/>
      <c r="EB28" s="642"/>
      <c r="EC28" s="643"/>
    </row>
    <row r="29" spans="2:133" ht="11.25" customHeight="1" x14ac:dyDescent="0.2">
      <c r="B29" s="607" t="s">
        <v>292</v>
      </c>
      <c r="C29" s="608"/>
      <c r="D29" s="608"/>
      <c r="E29" s="608"/>
      <c r="F29" s="608"/>
      <c r="G29" s="608"/>
      <c r="H29" s="608"/>
      <c r="I29" s="608"/>
      <c r="J29" s="608"/>
      <c r="K29" s="608"/>
      <c r="L29" s="608"/>
      <c r="M29" s="608"/>
      <c r="N29" s="608"/>
      <c r="O29" s="608"/>
      <c r="P29" s="608"/>
      <c r="Q29" s="609"/>
      <c r="R29" s="610">
        <v>4385</v>
      </c>
      <c r="S29" s="611"/>
      <c r="T29" s="611"/>
      <c r="U29" s="611"/>
      <c r="V29" s="611"/>
      <c r="W29" s="611"/>
      <c r="X29" s="611"/>
      <c r="Y29" s="612"/>
      <c r="Z29" s="613">
        <v>0.1</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293</v>
      </c>
      <c r="CE29" s="649"/>
      <c r="CF29" s="607" t="s">
        <v>66</v>
      </c>
      <c r="CG29" s="608"/>
      <c r="CH29" s="608"/>
      <c r="CI29" s="608"/>
      <c r="CJ29" s="608"/>
      <c r="CK29" s="608"/>
      <c r="CL29" s="608"/>
      <c r="CM29" s="608"/>
      <c r="CN29" s="608"/>
      <c r="CO29" s="608"/>
      <c r="CP29" s="608"/>
      <c r="CQ29" s="609"/>
      <c r="CR29" s="610">
        <v>637326</v>
      </c>
      <c r="CS29" s="640"/>
      <c r="CT29" s="640"/>
      <c r="CU29" s="640"/>
      <c r="CV29" s="640"/>
      <c r="CW29" s="640"/>
      <c r="CX29" s="640"/>
      <c r="CY29" s="641"/>
      <c r="CZ29" s="615">
        <v>10.8</v>
      </c>
      <c r="DA29" s="642"/>
      <c r="DB29" s="642"/>
      <c r="DC29" s="645"/>
      <c r="DD29" s="619">
        <v>634505</v>
      </c>
      <c r="DE29" s="640"/>
      <c r="DF29" s="640"/>
      <c r="DG29" s="640"/>
      <c r="DH29" s="640"/>
      <c r="DI29" s="640"/>
      <c r="DJ29" s="640"/>
      <c r="DK29" s="641"/>
      <c r="DL29" s="619">
        <v>634505</v>
      </c>
      <c r="DM29" s="640"/>
      <c r="DN29" s="640"/>
      <c r="DO29" s="640"/>
      <c r="DP29" s="640"/>
      <c r="DQ29" s="640"/>
      <c r="DR29" s="640"/>
      <c r="DS29" s="640"/>
      <c r="DT29" s="640"/>
      <c r="DU29" s="640"/>
      <c r="DV29" s="641"/>
      <c r="DW29" s="615">
        <v>14.2</v>
      </c>
      <c r="DX29" s="642"/>
      <c r="DY29" s="642"/>
      <c r="DZ29" s="642"/>
      <c r="EA29" s="642"/>
      <c r="EB29" s="642"/>
      <c r="EC29" s="643"/>
    </row>
    <row r="30" spans="2:133" ht="11.25" customHeight="1" x14ac:dyDescent="0.2">
      <c r="B30" s="607" t="s">
        <v>294</v>
      </c>
      <c r="C30" s="608"/>
      <c r="D30" s="608"/>
      <c r="E30" s="608"/>
      <c r="F30" s="608"/>
      <c r="G30" s="608"/>
      <c r="H30" s="608"/>
      <c r="I30" s="608"/>
      <c r="J30" s="608"/>
      <c r="K30" s="608"/>
      <c r="L30" s="608"/>
      <c r="M30" s="608"/>
      <c r="N30" s="608"/>
      <c r="O30" s="608"/>
      <c r="P30" s="608"/>
      <c r="Q30" s="609"/>
      <c r="R30" s="610">
        <v>627605</v>
      </c>
      <c r="S30" s="611"/>
      <c r="T30" s="611"/>
      <c r="U30" s="611"/>
      <c r="V30" s="611"/>
      <c r="W30" s="611"/>
      <c r="X30" s="611"/>
      <c r="Y30" s="612"/>
      <c r="Z30" s="613">
        <v>10</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46"/>
      <c r="BI30" s="646"/>
      <c r="BJ30" s="646"/>
      <c r="BK30" s="646"/>
      <c r="BL30" s="646"/>
      <c r="BM30" s="646"/>
      <c r="BN30" s="646"/>
      <c r="BO30" s="646"/>
      <c r="BP30" s="646"/>
      <c r="BQ30" s="647"/>
      <c r="BR30" s="592" t="s">
        <v>296</v>
      </c>
      <c r="BS30" s="646"/>
      <c r="BT30" s="646"/>
      <c r="BU30" s="646"/>
      <c r="BV30" s="646"/>
      <c r="BW30" s="646"/>
      <c r="BX30" s="646"/>
      <c r="BY30" s="646"/>
      <c r="BZ30" s="646"/>
      <c r="CA30" s="646"/>
      <c r="CB30" s="647"/>
      <c r="CD30" s="650"/>
      <c r="CE30" s="651"/>
      <c r="CF30" s="607" t="s">
        <v>297</v>
      </c>
      <c r="CG30" s="608"/>
      <c r="CH30" s="608"/>
      <c r="CI30" s="608"/>
      <c r="CJ30" s="608"/>
      <c r="CK30" s="608"/>
      <c r="CL30" s="608"/>
      <c r="CM30" s="608"/>
      <c r="CN30" s="608"/>
      <c r="CO30" s="608"/>
      <c r="CP30" s="608"/>
      <c r="CQ30" s="609"/>
      <c r="CR30" s="610">
        <v>623130</v>
      </c>
      <c r="CS30" s="611"/>
      <c r="CT30" s="611"/>
      <c r="CU30" s="611"/>
      <c r="CV30" s="611"/>
      <c r="CW30" s="611"/>
      <c r="CX30" s="611"/>
      <c r="CY30" s="612"/>
      <c r="CZ30" s="615">
        <v>10.5</v>
      </c>
      <c r="DA30" s="642"/>
      <c r="DB30" s="642"/>
      <c r="DC30" s="645"/>
      <c r="DD30" s="619">
        <v>620337</v>
      </c>
      <c r="DE30" s="611"/>
      <c r="DF30" s="611"/>
      <c r="DG30" s="611"/>
      <c r="DH30" s="611"/>
      <c r="DI30" s="611"/>
      <c r="DJ30" s="611"/>
      <c r="DK30" s="612"/>
      <c r="DL30" s="619">
        <v>620337</v>
      </c>
      <c r="DM30" s="611"/>
      <c r="DN30" s="611"/>
      <c r="DO30" s="611"/>
      <c r="DP30" s="611"/>
      <c r="DQ30" s="611"/>
      <c r="DR30" s="611"/>
      <c r="DS30" s="611"/>
      <c r="DT30" s="611"/>
      <c r="DU30" s="611"/>
      <c r="DV30" s="612"/>
      <c r="DW30" s="615">
        <v>13.9</v>
      </c>
      <c r="DX30" s="642"/>
      <c r="DY30" s="642"/>
      <c r="DZ30" s="642"/>
      <c r="EA30" s="642"/>
      <c r="EB30" s="642"/>
      <c r="EC30" s="643"/>
    </row>
    <row r="31" spans="2:133" ht="11.25" customHeight="1" x14ac:dyDescent="0.2">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8" t="s">
        <v>299</v>
      </c>
      <c r="AQ31" s="659"/>
      <c r="AR31" s="659"/>
      <c r="AS31" s="659"/>
      <c r="AT31" s="664" t="s">
        <v>300</v>
      </c>
      <c r="AU31" s="200"/>
      <c r="AV31" s="200"/>
      <c r="AW31" s="200"/>
      <c r="AX31" s="596" t="s">
        <v>178</v>
      </c>
      <c r="AY31" s="597"/>
      <c r="AZ31" s="597"/>
      <c r="BA31" s="597"/>
      <c r="BB31" s="597"/>
      <c r="BC31" s="597"/>
      <c r="BD31" s="597"/>
      <c r="BE31" s="597"/>
      <c r="BF31" s="598"/>
      <c r="BG31" s="657">
        <v>99.6</v>
      </c>
      <c r="BH31" s="654"/>
      <c r="BI31" s="654"/>
      <c r="BJ31" s="654"/>
      <c r="BK31" s="654"/>
      <c r="BL31" s="654"/>
      <c r="BM31" s="605">
        <v>98.9</v>
      </c>
      <c r="BN31" s="654"/>
      <c r="BO31" s="654"/>
      <c r="BP31" s="654"/>
      <c r="BQ31" s="655"/>
      <c r="BR31" s="657">
        <v>99.5</v>
      </c>
      <c r="BS31" s="654"/>
      <c r="BT31" s="654"/>
      <c r="BU31" s="654"/>
      <c r="BV31" s="654"/>
      <c r="BW31" s="654"/>
      <c r="BX31" s="605">
        <v>98.8</v>
      </c>
      <c r="BY31" s="654"/>
      <c r="BZ31" s="654"/>
      <c r="CA31" s="654"/>
      <c r="CB31" s="655"/>
      <c r="CD31" s="650"/>
      <c r="CE31" s="651"/>
      <c r="CF31" s="607" t="s">
        <v>301</v>
      </c>
      <c r="CG31" s="608"/>
      <c r="CH31" s="608"/>
      <c r="CI31" s="608"/>
      <c r="CJ31" s="608"/>
      <c r="CK31" s="608"/>
      <c r="CL31" s="608"/>
      <c r="CM31" s="608"/>
      <c r="CN31" s="608"/>
      <c r="CO31" s="608"/>
      <c r="CP31" s="608"/>
      <c r="CQ31" s="609"/>
      <c r="CR31" s="610">
        <v>14196</v>
      </c>
      <c r="CS31" s="640"/>
      <c r="CT31" s="640"/>
      <c r="CU31" s="640"/>
      <c r="CV31" s="640"/>
      <c r="CW31" s="640"/>
      <c r="CX31" s="640"/>
      <c r="CY31" s="641"/>
      <c r="CZ31" s="615">
        <v>0.2</v>
      </c>
      <c r="DA31" s="642"/>
      <c r="DB31" s="642"/>
      <c r="DC31" s="645"/>
      <c r="DD31" s="619">
        <v>14168</v>
      </c>
      <c r="DE31" s="640"/>
      <c r="DF31" s="640"/>
      <c r="DG31" s="640"/>
      <c r="DH31" s="640"/>
      <c r="DI31" s="640"/>
      <c r="DJ31" s="640"/>
      <c r="DK31" s="641"/>
      <c r="DL31" s="619">
        <v>14168</v>
      </c>
      <c r="DM31" s="640"/>
      <c r="DN31" s="640"/>
      <c r="DO31" s="640"/>
      <c r="DP31" s="640"/>
      <c r="DQ31" s="640"/>
      <c r="DR31" s="640"/>
      <c r="DS31" s="640"/>
      <c r="DT31" s="640"/>
      <c r="DU31" s="640"/>
      <c r="DV31" s="641"/>
      <c r="DW31" s="615">
        <v>0.3</v>
      </c>
      <c r="DX31" s="642"/>
      <c r="DY31" s="642"/>
      <c r="DZ31" s="642"/>
      <c r="EA31" s="642"/>
      <c r="EB31" s="642"/>
      <c r="EC31" s="643"/>
    </row>
    <row r="32" spans="2:133" ht="11.25" customHeight="1" x14ac:dyDescent="0.2">
      <c r="B32" s="607" t="s">
        <v>302</v>
      </c>
      <c r="C32" s="608"/>
      <c r="D32" s="608"/>
      <c r="E32" s="608"/>
      <c r="F32" s="608"/>
      <c r="G32" s="608"/>
      <c r="H32" s="608"/>
      <c r="I32" s="608"/>
      <c r="J32" s="608"/>
      <c r="K32" s="608"/>
      <c r="L32" s="608"/>
      <c r="M32" s="608"/>
      <c r="N32" s="608"/>
      <c r="O32" s="608"/>
      <c r="P32" s="608"/>
      <c r="Q32" s="609"/>
      <c r="R32" s="610">
        <v>327890</v>
      </c>
      <c r="S32" s="611"/>
      <c r="T32" s="611"/>
      <c r="U32" s="611"/>
      <c r="V32" s="611"/>
      <c r="W32" s="611"/>
      <c r="X32" s="611"/>
      <c r="Y32" s="612"/>
      <c r="Z32" s="613">
        <v>5.2</v>
      </c>
      <c r="AA32" s="613"/>
      <c r="AB32" s="613"/>
      <c r="AC32" s="613"/>
      <c r="AD32" s="614" t="s">
        <v>122</v>
      </c>
      <c r="AE32" s="614"/>
      <c r="AF32" s="614"/>
      <c r="AG32" s="614"/>
      <c r="AH32" s="614"/>
      <c r="AI32" s="614"/>
      <c r="AJ32" s="614"/>
      <c r="AK32" s="614"/>
      <c r="AL32" s="615" t="s">
        <v>122</v>
      </c>
      <c r="AM32" s="616"/>
      <c r="AN32" s="616"/>
      <c r="AO32" s="617"/>
      <c r="AP32" s="660"/>
      <c r="AQ32" s="661"/>
      <c r="AR32" s="661"/>
      <c r="AS32" s="661"/>
      <c r="AT32" s="665"/>
      <c r="AU32" s="196" t="s">
        <v>303</v>
      </c>
      <c r="AX32" s="607" t="s">
        <v>304</v>
      </c>
      <c r="AY32" s="608"/>
      <c r="AZ32" s="608"/>
      <c r="BA32" s="608"/>
      <c r="BB32" s="608"/>
      <c r="BC32" s="608"/>
      <c r="BD32" s="608"/>
      <c r="BE32" s="608"/>
      <c r="BF32" s="609"/>
      <c r="BG32" s="667">
        <v>99.5</v>
      </c>
      <c r="BH32" s="640"/>
      <c r="BI32" s="640"/>
      <c r="BJ32" s="640"/>
      <c r="BK32" s="640"/>
      <c r="BL32" s="640"/>
      <c r="BM32" s="616">
        <v>99.1</v>
      </c>
      <c r="BN32" s="640"/>
      <c r="BO32" s="640"/>
      <c r="BP32" s="640"/>
      <c r="BQ32" s="656"/>
      <c r="BR32" s="667">
        <v>99.4</v>
      </c>
      <c r="BS32" s="640"/>
      <c r="BT32" s="640"/>
      <c r="BU32" s="640"/>
      <c r="BV32" s="640"/>
      <c r="BW32" s="640"/>
      <c r="BX32" s="616">
        <v>99.1</v>
      </c>
      <c r="BY32" s="640"/>
      <c r="BZ32" s="640"/>
      <c r="CA32" s="640"/>
      <c r="CB32" s="656"/>
      <c r="CD32" s="652"/>
      <c r="CE32" s="653"/>
      <c r="CF32" s="607" t="s">
        <v>305</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2"/>
      <c r="DB32" s="642"/>
      <c r="DC32" s="645"/>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2"/>
      <c r="DY32" s="642"/>
      <c r="DZ32" s="642"/>
      <c r="EA32" s="642"/>
      <c r="EB32" s="642"/>
      <c r="EC32" s="643"/>
    </row>
    <row r="33" spans="2:133" ht="11.25" customHeight="1" x14ac:dyDescent="0.2">
      <c r="B33" s="607" t="s">
        <v>306</v>
      </c>
      <c r="C33" s="608"/>
      <c r="D33" s="608"/>
      <c r="E33" s="608"/>
      <c r="F33" s="608"/>
      <c r="G33" s="608"/>
      <c r="H33" s="608"/>
      <c r="I33" s="608"/>
      <c r="J33" s="608"/>
      <c r="K33" s="608"/>
      <c r="L33" s="608"/>
      <c r="M33" s="608"/>
      <c r="N33" s="608"/>
      <c r="O33" s="608"/>
      <c r="P33" s="608"/>
      <c r="Q33" s="609"/>
      <c r="R33" s="610">
        <v>21970</v>
      </c>
      <c r="S33" s="611"/>
      <c r="T33" s="611"/>
      <c r="U33" s="611"/>
      <c r="V33" s="611"/>
      <c r="W33" s="611"/>
      <c r="X33" s="611"/>
      <c r="Y33" s="612"/>
      <c r="Z33" s="613">
        <v>0.3</v>
      </c>
      <c r="AA33" s="613"/>
      <c r="AB33" s="613"/>
      <c r="AC33" s="613"/>
      <c r="AD33" s="614">
        <v>15616</v>
      </c>
      <c r="AE33" s="614"/>
      <c r="AF33" s="614"/>
      <c r="AG33" s="614"/>
      <c r="AH33" s="614"/>
      <c r="AI33" s="614"/>
      <c r="AJ33" s="614"/>
      <c r="AK33" s="614"/>
      <c r="AL33" s="615">
        <v>0.3</v>
      </c>
      <c r="AM33" s="616"/>
      <c r="AN33" s="616"/>
      <c r="AO33" s="617"/>
      <c r="AP33" s="662"/>
      <c r="AQ33" s="663"/>
      <c r="AR33" s="663"/>
      <c r="AS33" s="663"/>
      <c r="AT33" s="666"/>
      <c r="AU33" s="201"/>
      <c r="AV33" s="201"/>
      <c r="AW33" s="201"/>
      <c r="AX33" s="631" t="s">
        <v>307</v>
      </c>
      <c r="AY33" s="632"/>
      <c r="AZ33" s="632"/>
      <c r="BA33" s="632"/>
      <c r="BB33" s="632"/>
      <c r="BC33" s="632"/>
      <c r="BD33" s="632"/>
      <c r="BE33" s="632"/>
      <c r="BF33" s="633"/>
      <c r="BG33" s="668">
        <v>99.6</v>
      </c>
      <c r="BH33" s="669"/>
      <c r="BI33" s="669"/>
      <c r="BJ33" s="669"/>
      <c r="BK33" s="669"/>
      <c r="BL33" s="669"/>
      <c r="BM33" s="670">
        <v>98.7</v>
      </c>
      <c r="BN33" s="669"/>
      <c r="BO33" s="669"/>
      <c r="BP33" s="669"/>
      <c r="BQ33" s="671"/>
      <c r="BR33" s="668">
        <v>99.6</v>
      </c>
      <c r="BS33" s="669"/>
      <c r="BT33" s="669"/>
      <c r="BU33" s="669"/>
      <c r="BV33" s="669"/>
      <c r="BW33" s="669"/>
      <c r="BX33" s="670">
        <v>98.4</v>
      </c>
      <c r="BY33" s="669"/>
      <c r="BZ33" s="669"/>
      <c r="CA33" s="669"/>
      <c r="CB33" s="671"/>
      <c r="CD33" s="607" t="s">
        <v>308</v>
      </c>
      <c r="CE33" s="608"/>
      <c r="CF33" s="608"/>
      <c r="CG33" s="608"/>
      <c r="CH33" s="608"/>
      <c r="CI33" s="608"/>
      <c r="CJ33" s="608"/>
      <c r="CK33" s="608"/>
      <c r="CL33" s="608"/>
      <c r="CM33" s="608"/>
      <c r="CN33" s="608"/>
      <c r="CO33" s="608"/>
      <c r="CP33" s="608"/>
      <c r="CQ33" s="609"/>
      <c r="CR33" s="610">
        <v>2517037</v>
      </c>
      <c r="CS33" s="640"/>
      <c r="CT33" s="640"/>
      <c r="CU33" s="640"/>
      <c r="CV33" s="640"/>
      <c r="CW33" s="640"/>
      <c r="CX33" s="640"/>
      <c r="CY33" s="641"/>
      <c r="CZ33" s="615">
        <v>42.6</v>
      </c>
      <c r="DA33" s="642"/>
      <c r="DB33" s="642"/>
      <c r="DC33" s="645"/>
      <c r="DD33" s="619">
        <v>2155520</v>
      </c>
      <c r="DE33" s="640"/>
      <c r="DF33" s="640"/>
      <c r="DG33" s="640"/>
      <c r="DH33" s="640"/>
      <c r="DI33" s="640"/>
      <c r="DJ33" s="640"/>
      <c r="DK33" s="641"/>
      <c r="DL33" s="619">
        <v>1770712</v>
      </c>
      <c r="DM33" s="640"/>
      <c r="DN33" s="640"/>
      <c r="DO33" s="640"/>
      <c r="DP33" s="640"/>
      <c r="DQ33" s="640"/>
      <c r="DR33" s="640"/>
      <c r="DS33" s="640"/>
      <c r="DT33" s="640"/>
      <c r="DU33" s="640"/>
      <c r="DV33" s="641"/>
      <c r="DW33" s="615">
        <v>39.6</v>
      </c>
      <c r="DX33" s="642"/>
      <c r="DY33" s="642"/>
      <c r="DZ33" s="642"/>
      <c r="EA33" s="642"/>
      <c r="EB33" s="642"/>
      <c r="EC33" s="643"/>
    </row>
    <row r="34" spans="2:133" ht="11.25" customHeight="1" x14ac:dyDescent="0.2">
      <c r="B34" s="607" t="s">
        <v>309</v>
      </c>
      <c r="C34" s="608"/>
      <c r="D34" s="608"/>
      <c r="E34" s="608"/>
      <c r="F34" s="608"/>
      <c r="G34" s="608"/>
      <c r="H34" s="608"/>
      <c r="I34" s="608"/>
      <c r="J34" s="608"/>
      <c r="K34" s="608"/>
      <c r="L34" s="608"/>
      <c r="M34" s="608"/>
      <c r="N34" s="608"/>
      <c r="O34" s="608"/>
      <c r="P34" s="608"/>
      <c r="Q34" s="609"/>
      <c r="R34" s="610">
        <v>18611</v>
      </c>
      <c r="S34" s="611"/>
      <c r="T34" s="611"/>
      <c r="U34" s="611"/>
      <c r="V34" s="611"/>
      <c r="W34" s="611"/>
      <c r="X34" s="611"/>
      <c r="Y34" s="612"/>
      <c r="Z34" s="613">
        <v>0.3</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310</v>
      </c>
      <c r="CE34" s="608"/>
      <c r="CF34" s="608"/>
      <c r="CG34" s="608"/>
      <c r="CH34" s="608"/>
      <c r="CI34" s="608"/>
      <c r="CJ34" s="608"/>
      <c r="CK34" s="608"/>
      <c r="CL34" s="608"/>
      <c r="CM34" s="608"/>
      <c r="CN34" s="608"/>
      <c r="CO34" s="608"/>
      <c r="CP34" s="608"/>
      <c r="CQ34" s="609"/>
      <c r="CR34" s="610">
        <v>867889</v>
      </c>
      <c r="CS34" s="611"/>
      <c r="CT34" s="611"/>
      <c r="CU34" s="611"/>
      <c r="CV34" s="611"/>
      <c r="CW34" s="611"/>
      <c r="CX34" s="611"/>
      <c r="CY34" s="612"/>
      <c r="CZ34" s="615">
        <v>14.7</v>
      </c>
      <c r="DA34" s="642"/>
      <c r="DB34" s="642"/>
      <c r="DC34" s="645"/>
      <c r="DD34" s="619">
        <v>673905</v>
      </c>
      <c r="DE34" s="611"/>
      <c r="DF34" s="611"/>
      <c r="DG34" s="611"/>
      <c r="DH34" s="611"/>
      <c r="DI34" s="611"/>
      <c r="DJ34" s="611"/>
      <c r="DK34" s="612"/>
      <c r="DL34" s="619">
        <v>552728</v>
      </c>
      <c r="DM34" s="611"/>
      <c r="DN34" s="611"/>
      <c r="DO34" s="611"/>
      <c r="DP34" s="611"/>
      <c r="DQ34" s="611"/>
      <c r="DR34" s="611"/>
      <c r="DS34" s="611"/>
      <c r="DT34" s="611"/>
      <c r="DU34" s="611"/>
      <c r="DV34" s="612"/>
      <c r="DW34" s="615">
        <v>12.4</v>
      </c>
      <c r="DX34" s="642"/>
      <c r="DY34" s="642"/>
      <c r="DZ34" s="642"/>
      <c r="EA34" s="642"/>
      <c r="EB34" s="642"/>
      <c r="EC34" s="643"/>
    </row>
    <row r="35" spans="2:133" ht="11.25" customHeight="1" x14ac:dyDescent="0.2">
      <c r="B35" s="607" t="s">
        <v>311</v>
      </c>
      <c r="C35" s="608"/>
      <c r="D35" s="608"/>
      <c r="E35" s="608"/>
      <c r="F35" s="608"/>
      <c r="G35" s="608"/>
      <c r="H35" s="608"/>
      <c r="I35" s="608"/>
      <c r="J35" s="608"/>
      <c r="K35" s="608"/>
      <c r="L35" s="608"/>
      <c r="M35" s="608"/>
      <c r="N35" s="608"/>
      <c r="O35" s="608"/>
      <c r="P35" s="608"/>
      <c r="Q35" s="609"/>
      <c r="R35" s="610">
        <v>106189</v>
      </c>
      <c r="S35" s="611"/>
      <c r="T35" s="611"/>
      <c r="U35" s="611"/>
      <c r="V35" s="611"/>
      <c r="W35" s="611"/>
      <c r="X35" s="611"/>
      <c r="Y35" s="612"/>
      <c r="Z35" s="613">
        <v>1.7</v>
      </c>
      <c r="AA35" s="613"/>
      <c r="AB35" s="613"/>
      <c r="AC35" s="613"/>
      <c r="AD35" s="614" t="s">
        <v>122</v>
      </c>
      <c r="AE35" s="614"/>
      <c r="AF35" s="614"/>
      <c r="AG35" s="614"/>
      <c r="AH35" s="614"/>
      <c r="AI35" s="614"/>
      <c r="AJ35" s="614"/>
      <c r="AK35" s="614"/>
      <c r="AL35" s="615" t="s">
        <v>122</v>
      </c>
      <c r="AM35" s="616"/>
      <c r="AN35" s="616"/>
      <c r="AO35" s="617"/>
      <c r="AP35" s="206"/>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55618</v>
      </c>
      <c r="CS35" s="640"/>
      <c r="CT35" s="640"/>
      <c r="CU35" s="640"/>
      <c r="CV35" s="640"/>
      <c r="CW35" s="640"/>
      <c r="CX35" s="640"/>
      <c r="CY35" s="641"/>
      <c r="CZ35" s="615">
        <v>0.9</v>
      </c>
      <c r="DA35" s="642"/>
      <c r="DB35" s="642"/>
      <c r="DC35" s="645"/>
      <c r="DD35" s="619">
        <v>51930</v>
      </c>
      <c r="DE35" s="640"/>
      <c r="DF35" s="640"/>
      <c r="DG35" s="640"/>
      <c r="DH35" s="640"/>
      <c r="DI35" s="640"/>
      <c r="DJ35" s="640"/>
      <c r="DK35" s="641"/>
      <c r="DL35" s="619">
        <v>51654</v>
      </c>
      <c r="DM35" s="640"/>
      <c r="DN35" s="640"/>
      <c r="DO35" s="640"/>
      <c r="DP35" s="640"/>
      <c r="DQ35" s="640"/>
      <c r="DR35" s="640"/>
      <c r="DS35" s="640"/>
      <c r="DT35" s="640"/>
      <c r="DU35" s="640"/>
      <c r="DV35" s="641"/>
      <c r="DW35" s="615">
        <v>1.2</v>
      </c>
      <c r="DX35" s="642"/>
      <c r="DY35" s="642"/>
      <c r="DZ35" s="642"/>
      <c r="EA35" s="642"/>
      <c r="EB35" s="642"/>
      <c r="EC35" s="643"/>
    </row>
    <row r="36" spans="2:133" ht="11.25" customHeight="1" x14ac:dyDescent="0.2">
      <c r="B36" s="607" t="s">
        <v>315</v>
      </c>
      <c r="C36" s="608"/>
      <c r="D36" s="608"/>
      <c r="E36" s="608"/>
      <c r="F36" s="608"/>
      <c r="G36" s="608"/>
      <c r="H36" s="608"/>
      <c r="I36" s="608"/>
      <c r="J36" s="608"/>
      <c r="K36" s="608"/>
      <c r="L36" s="608"/>
      <c r="M36" s="608"/>
      <c r="N36" s="608"/>
      <c r="O36" s="608"/>
      <c r="P36" s="608"/>
      <c r="Q36" s="609"/>
      <c r="R36" s="610">
        <v>295497</v>
      </c>
      <c r="S36" s="611"/>
      <c r="T36" s="611"/>
      <c r="U36" s="611"/>
      <c r="V36" s="611"/>
      <c r="W36" s="611"/>
      <c r="X36" s="611"/>
      <c r="Y36" s="612"/>
      <c r="Z36" s="613">
        <v>4.7</v>
      </c>
      <c r="AA36" s="613"/>
      <c r="AB36" s="613"/>
      <c r="AC36" s="613"/>
      <c r="AD36" s="614" t="s">
        <v>122</v>
      </c>
      <c r="AE36" s="614"/>
      <c r="AF36" s="614"/>
      <c r="AG36" s="614"/>
      <c r="AH36" s="614"/>
      <c r="AI36" s="614"/>
      <c r="AJ36" s="614"/>
      <c r="AK36" s="614"/>
      <c r="AL36" s="615" t="s">
        <v>122</v>
      </c>
      <c r="AM36" s="616"/>
      <c r="AN36" s="616"/>
      <c r="AO36" s="617"/>
      <c r="AP36" s="206"/>
      <c r="AQ36" s="672" t="s">
        <v>316</v>
      </c>
      <c r="AR36" s="673"/>
      <c r="AS36" s="673"/>
      <c r="AT36" s="673"/>
      <c r="AU36" s="673"/>
      <c r="AV36" s="673"/>
      <c r="AW36" s="673"/>
      <c r="AX36" s="673"/>
      <c r="AY36" s="674"/>
      <c r="AZ36" s="599">
        <v>638860</v>
      </c>
      <c r="BA36" s="600"/>
      <c r="BB36" s="600"/>
      <c r="BC36" s="600"/>
      <c r="BD36" s="600"/>
      <c r="BE36" s="600"/>
      <c r="BF36" s="675"/>
      <c r="BG36" s="596" t="s">
        <v>317</v>
      </c>
      <c r="BH36" s="597"/>
      <c r="BI36" s="597"/>
      <c r="BJ36" s="597"/>
      <c r="BK36" s="597"/>
      <c r="BL36" s="597"/>
      <c r="BM36" s="597"/>
      <c r="BN36" s="597"/>
      <c r="BO36" s="597"/>
      <c r="BP36" s="597"/>
      <c r="BQ36" s="597"/>
      <c r="BR36" s="597"/>
      <c r="BS36" s="597"/>
      <c r="BT36" s="597"/>
      <c r="BU36" s="598"/>
      <c r="BV36" s="599">
        <v>31295</v>
      </c>
      <c r="BW36" s="600"/>
      <c r="BX36" s="600"/>
      <c r="BY36" s="600"/>
      <c r="BZ36" s="600"/>
      <c r="CA36" s="600"/>
      <c r="CB36" s="675"/>
      <c r="CD36" s="607" t="s">
        <v>318</v>
      </c>
      <c r="CE36" s="608"/>
      <c r="CF36" s="608"/>
      <c r="CG36" s="608"/>
      <c r="CH36" s="608"/>
      <c r="CI36" s="608"/>
      <c r="CJ36" s="608"/>
      <c r="CK36" s="608"/>
      <c r="CL36" s="608"/>
      <c r="CM36" s="608"/>
      <c r="CN36" s="608"/>
      <c r="CO36" s="608"/>
      <c r="CP36" s="608"/>
      <c r="CQ36" s="609"/>
      <c r="CR36" s="610">
        <v>908535</v>
      </c>
      <c r="CS36" s="611"/>
      <c r="CT36" s="611"/>
      <c r="CU36" s="611"/>
      <c r="CV36" s="611"/>
      <c r="CW36" s="611"/>
      <c r="CX36" s="611"/>
      <c r="CY36" s="612"/>
      <c r="CZ36" s="615">
        <v>15.4</v>
      </c>
      <c r="DA36" s="642"/>
      <c r="DB36" s="642"/>
      <c r="DC36" s="645"/>
      <c r="DD36" s="619">
        <v>846397</v>
      </c>
      <c r="DE36" s="611"/>
      <c r="DF36" s="611"/>
      <c r="DG36" s="611"/>
      <c r="DH36" s="611"/>
      <c r="DI36" s="611"/>
      <c r="DJ36" s="611"/>
      <c r="DK36" s="612"/>
      <c r="DL36" s="619">
        <v>762411</v>
      </c>
      <c r="DM36" s="611"/>
      <c r="DN36" s="611"/>
      <c r="DO36" s="611"/>
      <c r="DP36" s="611"/>
      <c r="DQ36" s="611"/>
      <c r="DR36" s="611"/>
      <c r="DS36" s="611"/>
      <c r="DT36" s="611"/>
      <c r="DU36" s="611"/>
      <c r="DV36" s="612"/>
      <c r="DW36" s="615">
        <v>17.100000000000001</v>
      </c>
      <c r="DX36" s="642"/>
      <c r="DY36" s="642"/>
      <c r="DZ36" s="642"/>
      <c r="EA36" s="642"/>
      <c r="EB36" s="642"/>
      <c r="EC36" s="643"/>
    </row>
    <row r="37" spans="2:133" ht="11.25" customHeight="1" x14ac:dyDescent="0.2">
      <c r="B37" s="607" t="s">
        <v>319</v>
      </c>
      <c r="C37" s="608"/>
      <c r="D37" s="608"/>
      <c r="E37" s="608"/>
      <c r="F37" s="608"/>
      <c r="G37" s="608"/>
      <c r="H37" s="608"/>
      <c r="I37" s="608"/>
      <c r="J37" s="608"/>
      <c r="K37" s="608"/>
      <c r="L37" s="608"/>
      <c r="M37" s="608"/>
      <c r="N37" s="608"/>
      <c r="O37" s="608"/>
      <c r="P37" s="608"/>
      <c r="Q37" s="609"/>
      <c r="R37" s="610">
        <v>63605</v>
      </c>
      <c r="S37" s="611"/>
      <c r="T37" s="611"/>
      <c r="U37" s="611"/>
      <c r="V37" s="611"/>
      <c r="W37" s="611"/>
      <c r="X37" s="611"/>
      <c r="Y37" s="612"/>
      <c r="Z37" s="613">
        <v>1</v>
      </c>
      <c r="AA37" s="613"/>
      <c r="AB37" s="613"/>
      <c r="AC37" s="613"/>
      <c r="AD37" s="614">
        <v>14415</v>
      </c>
      <c r="AE37" s="614"/>
      <c r="AF37" s="614"/>
      <c r="AG37" s="614"/>
      <c r="AH37" s="614"/>
      <c r="AI37" s="614"/>
      <c r="AJ37" s="614"/>
      <c r="AK37" s="614"/>
      <c r="AL37" s="615">
        <v>0.3</v>
      </c>
      <c r="AM37" s="616"/>
      <c r="AN37" s="616"/>
      <c r="AO37" s="617"/>
      <c r="AQ37" s="676" t="s">
        <v>320</v>
      </c>
      <c r="AR37" s="677"/>
      <c r="AS37" s="677"/>
      <c r="AT37" s="677"/>
      <c r="AU37" s="677"/>
      <c r="AV37" s="677"/>
      <c r="AW37" s="677"/>
      <c r="AX37" s="677"/>
      <c r="AY37" s="678"/>
      <c r="AZ37" s="610">
        <v>103541</v>
      </c>
      <c r="BA37" s="611"/>
      <c r="BB37" s="611"/>
      <c r="BC37" s="611"/>
      <c r="BD37" s="640"/>
      <c r="BE37" s="640"/>
      <c r="BF37" s="656"/>
      <c r="BG37" s="607" t="s">
        <v>321</v>
      </c>
      <c r="BH37" s="608"/>
      <c r="BI37" s="608"/>
      <c r="BJ37" s="608"/>
      <c r="BK37" s="608"/>
      <c r="BL37" s="608"/>
      <c r="BM37" s="608"/>
      <c r="BN37" s="608"/>
      <c r="BO37" s="608"/>
      <c r="BP37" s="608"/>
      <c r="BQ37" s="608"/>
      <c r="BR37" s="608"/>
      <c r="BS37" s="608"/>
      <c r="BT37" s="608"/>
      <c r="BU37" s="609"/>
      <c r="BV37" s="610">
        <v>29050</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485454</v>
      </c>
      <c r="CS37" s="640"/>
      <c r="CT37" s="640"/>
      <c r="CU37" s="640"/>
      <c r="CV37" s="640"/>
      <c r="CW37" s="640"/>
      <c r="CX37" s="640"/>
      <c r="CY37" s="641"/>
      <c r="CZ37" s="615">
        <v>8.1999999999999993</v>
      </c>
      <c r="DA37" s="642"/>
      <c r="DB37" s="642"/>
      <c r="DC37" s="645"/>
      <c r="DD37" s="619">
        <v>485454</v>
      </c>
      <c r="DE37" s="640"/>
      <c r="DF37" s="640"/>
      <c r="DG37" s="640"/>
      <c r="DH37" s="640"/>
      <c r="DI37" s="640"/>
      <c r="DJ37" s="640"/>
      <c r="DK37" s="641"/>
      <c r="DL37" s="619">
        <v>485454</v>
      </c>
      <c r="DM37" s="640"/>
      <c r="DN37" s="640"/>
      <c r="DO37" s="640"/>
      <c r="DP37" s="640"/>
      <c r="DQ37" s="640"/>
      <c r="DR37" s="640"/>
      <c r="DS37" s="640"/>
      <c r="DT37" s="640"/>
      <c r="DU37" s="640"/>
      <c r="DV37" s="641"/>
      <c r="DW37" s="615">
        <v>10.9</v>
      </c>
      <c r="DX37" s="642"/>
      <c r="DY37" s="642"/>
      <c r="DZ37" s="642"/>
      <c r="EA37" s="642"/>
      <c r="EB37" s="642"/>
      <c r="EC37" s="643"/>
    </row>
    <row r="38" spans="2:133" ht="11.25" customHeight="1" x14ac:dyDescent="0.2">
      <c r="B38" s="607" t="s">
        <v>323</v>
      </c>
      <c r="C38" s="608"/>
      <c r="D38" s="608"/>
      <c r="E38" s="608"/>
      <c r="F38" s="608"/>
      <c r="G38" s="608"/>
      <c r="H38" s="608"/>
      <c r="I38" s="608"/>
      <c r="J38" s="608"/>
      <c r="K38" s="608"/>
      <c r="L38" s="608"/>
      <c r="M38" s="608"/>
      <c r="N38" s="608"/>
      <c r="O38" s="608"/>
      <c r="P38" s="608"/>
      <c r="Q38" s="609"/>
      <c r="R38" s="610">
        <v>181400</v>
      </c>
      <c r="S38" s="611"/>
      <c r="T38" s="611"/>
      <c r="U38" s="611"/>
      <c r="V38" s="611"/>
      <c r="W38" s="611"/>
      <c r="X38" s="611"/>
      <c r="Y38" s="612"/>
      <c r="Z38" s="613">
        <v>2.9</v>
      </c>
      <c r="AA38" s="613"/>
      <c r="AB38" s="613"/>
      <c r="AC38" s="613"/>
      <c r="AD38" s="614" t="s">
        <v>122</v>
      </c>
      <c r="AE38" s="614"/>
      <c r="AF38" s="614"/>
      <c r="AG38" s="614"/>
      <c r="AH38" s="614"/>
      <c r="AI38" s="614"/>
      <c r="AJ38" s="614"/>
      <c r="AK38" s="614"/>
      <c r="AL38" s="615" t="s">
        <v>122</v>
      </c>
      <c r="AM38" s="616"/>
      <c r="AN38" s="616"/>
      <c r="AO38" s="617"/>
      <c r="AQ38" s="676" t="s">
        <v>324</v>
      </c>
      <c r="AR38" s="677"/>
      <c r="AS38" s="677"/>
      <c r="AT38" s="677"/>
      <c r="AU38" s="677"/>
      <c r="AV38" s="677"/>
      <c r="AW38" s="677"/>
      <c r="AX38" s="677"/>
      <c r="AY38" s="678"/>
      <c r="AZ38" s="610">
        <v>13515</v>
      </c>
      <c r="BA38" s="611"/>
      <c r="BB38" s="611"/>
      <c r="BC38" s="611"/>
      <c r="BD38" s="640"/>
      <c r="BE38" s="640"/>
      <c r="BF38" s="656"/>
      <c r="BG38" s="607" t="s">
        <v>325</v>
      </c>
      <c r="BH38" s="608"/>
      <c r="BI38" s="608"/>
      <c r="BJ38" s="608"/>
      <c r="BK38" s="608"/>
      <c r="BL38" s="608"/>
      <c r="BM38" s="608"/>
      <c r="BN38" s="608"/>
      <c r="BO38" s="608"/>
      <c r="BP38" s="608"/>
      <c r="BQ38" s="608"/>
      <c r="BR38" s="608"/>
      <c r="BS38" s="608"/>
      <c r="BT38" s="608"/>
      <c r="BU38" s="609"/>
      <c r="BV38" s="610">
        <v>1903</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521804</v>
      </c>
      <c r="CS38" s="611"/>
      <c r="CT38" s="611"/>
      <c r="CU38" s="611"/>
      <c r="CV38" s="611"/>
      <c r="CW38" s="611"/>
      <c r="CX38" s="611"/>
      <c r="CY38" s="612"/>
      <c r="CZ38" s="615">
        <v>8.8000000000000007</v>
      </c>
      <c r="DA38" s="642"/>
      <c r="DB38" s="642"/>
      <c r="DC38" s="645"/>
      <c r="DD38" s="619">
        <v>432585</v>
      </c>
      <c r="DE38" s="611"/>
      <c r="DF38" s="611"/>
      <c r="DG38" s="611"/>
      <c r="DH38" s="611"/>
      <c r="DI38" s="611"/>
      <c r="DJ38" s="611"/>
      <c r="DK38" s="612"/>
      <c r="DL38" s="619">
        <v>403919</v>
      </c>
      <c r="DM38" s="611"/>
      <c r="DN38" s="611"/>
      <c r="DO38" s="611"/>
      <c r="DP38" s="611"/>
      <c r="DQ38" s="611"/>
      <c r="DR38" s="611"/>
      <c r="DS38" s="611"/>
      <c r="DT38" s="611"/>
      <c r="DU38" s="611"/>
      <c r="DV38" s="612"/>
      <c r="DW38" s="615">
        <v>9</v>
      </c>
      <c r="DX38" s="642"/>
      <c r="DY38" s="642"/>
      <c r="DZ38" s="642"/>
      <c r="EA38" s="642"/>
      <c r="EB38" s="642"/>
      <c r="EC38" s="643"/>
    </row>
    <row r="39" spans="2:133" ht="11.25" customHeight="1" x14ac:dyDescent="0.2">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6" t="s">
        <v>328</v>
      </c>
      <c r="AR39" s="677"/>
      <c r="AS39" s="677"/>
      <c r="AT39" s="677"/>
      <c r="AU39" s="677"/>
      <c r="AV39" s="677"/>
      <c r="AW39" s="677"/>
      <c r="AX39" s="677"/>
      <c r="AY39" s="678"/>
      <c r="AZ39" s="610">
        <v>9122</v>
      </c>
      <c r="BA39" s="611"/>
      <c r="BB39" s="611"/>
      <c r="BC39" s="611"/>
      <c r="BD39" s="640"/>
      <c r="BE39" s="640"/>
      <c r="BF39" s="656"/>
      <c r="BG39" s="607" t="s">
        <v>329</v>
      </c>
      <c r="BH39" s="608"/>
      <c r="BI39" s="608"/>
      <c r="BJ39" s="608"/>
      <c r="BK39" s="608"/>
      <c r="BL39" s="608"/>
      <c r="BM39" s="608"/>
      <c r="BN39" s="608"/>
      <c r="BO39" s="608"/>
      <c r="BP39" s="608"/>
      <c r="BQ39" s="608"/>
      <c r="BR39" s="608"/>
      <c r="BS39" s="608"/>
      <c r="BT39" s="608"/>
      <c r="BU39" s="609"/>
      <c r="BV39" s="610">
        <v>2911</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162711</v>
      </c>
      <c r="CS39" s="640"/>
      <c r="CT39" s="640"/>
      <c r="CU39" s="640"/>
      <c r="CV39" s="640"/>
      <c r="CW39" s="640"/>
      <c r="CX39" s="640"/>
      <c r="CY39" s="641"/>
      <c r="CZ39" s="615">
        <v>2.8</v>
      </c>
      <c r="DA39" s="642"/>
      <c r="DB39" s="642"/>
      <c r="DC39" s="645"/>
      <c r="DD39" s="619">
        <v>150703</v>
      </c>
      <c r="DE39" s="640"/>
      <c r="DF39" s="640"/>
      <c r="DG39" s="640"/>
      <c r="DH39" s="640"/>
      <c r="DI39" s="640"/>
      <c r="DJ39" s="640"/>
      <c r="DK39" s="641"/>
      <c r="DL39" s="619" t="s">
        <v>122</v>
      </c>
      <c r="DM39" s="640"/>
      <c r="DN39" s="640"/>
      <c r="DO39" s="640"/>
      <c r="DP39" s="640"/>
      <c r="DQ39" s="640"/>
      <c r="DR39" s="640"/>
      <c r="DS39" s="640"/>
      <c r="DT39" s="640"/>
      <c r="DU39" s="640"/>
      <c r="DV39" s="641"/>
      <c r="DW39" s="615" t="s">
        <v>122</v>
      </c>
      <c r="DX39" s="642"/>
      <c r="DY39" s="642"/>
      <c r="DZ39" s="642"/>
      <c r="EA39" s="642"/>
      <c r="EB39" s="642"/>
      <c r="EC39" s="643"/>
    </row>
    <row r="40" spans="2:133" ht="11.25" customHeight="1" x14ac:dyDescent="0.2">
      <c r="B40" s="607" t="s">
        <v>331</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6" t="s">
        <v>332</v>
      </c>
      <c r="AR40" s="677"/>
      <c r="AS40" s="677"/>
      <c r="AT40" s="677"/>
      <c r="AU40" s="677"/>
      <c r="AV40" s="677"/>
      <c r="AW40" s="677"/>
      <c r="AX40" s="677"/>
      <c r="AY40" s="678"/>
      <c r="AZ40" s="610" t="s">
        <v>122</v>
      </c>
      <c r="BA40" s="611"/>
      <c r="BB40" s="611"/>
      <c r="BC40" s="611"/>
      <c r="BD40" s="640"/>
      <c r="BE40" s="640"/>
      <c r="BF40" s="656"/>
      <c r="BG40" s="660" t="s">
        <v>333</v>
      </c>
      <c r="BH40" s="661"/>
      <c r="BI40" s="661"/>
      <c r="BJ40" s="661"/>
      <c r="BK40" s="661"/>
      <c r="BL40" s="202"/>
      <c r="BM40" s="608" t="s">
        <v>334</v>
      </c>
      <c r="BN40" s="608"/>
      <c r="BO40" s="608"/>
      <c r="BP40" s="608"/>
      <c r="BQ40" s="608"/>
      <c r="BR40" s="608"/>
      <c r="BS40" s="608"/>
      <c r="BT40" s="608"/>
      <c r="BU40" s="609"/>
      <c r="BV40" s="610">
        <v>86</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v>480</v>
      </c>
      <c r="CS40" s="611"/>
      <c r="CT40" s="611"/>
      <c r="CU40" s="611"/>
      <c r="CV40" s="611"/>
      <c r="CW40" s="611"/>
      <c r="CX40" s="611"/>
      <c r="CY40" s="612"/>
      <c r="CZ40" s="615">
        <v>0</v>
      </c>
      <c r="DA40" s="642"/>
      <c r="DB40" s="642"/>
      <c r="DC40" s="645"/>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2"/>
      <c r="DY40" s="642"/>
      <c r="DZ40" s="642"/>
      <c r="EA40" s="642"/>
      <c r="EB40" s="642"/>
      <c r="EC40" s="643"/>
    </row>
    <row r="41" spans="2:133" ht="11.25" customHeight="1" x14ac:dyDescent="0.2">
      <c r="B41" s="631" t="s">
        <v>336</v>
      </c>
      <c r="C41" s="632"/>
      <c r="D41" s="632"/>
      <c r="E41" s="632"/>
      <c r="F41" s="632"/>
      <c r="G41" s="632"/>
      <c r="H41" s="632"/>
      <c r="I41" s="632"/>
      <c r="J41" s="632"/>
      <c r="K41" s="632"/>
      <c r="L41" s="632"/>
      <c r="M41" s="632"/>
      <c r="N41" s="632"/>
      <c r="O41" s="632"/>
      <c r="P41" s="632"/>
      <c r="Q41" s="633"/>
      <c r="R41" s="685">
        <v>6300233</v>
      </c>
      <c r="S41" s="686"/>
      <c r="T41" s="686"/>
      <c r="U41" s="686"/>
      <c r="V41" s="686"/>
      <c r="W41" s="686"/>
      <c r="X41" s="686"/>
      <c r="Y41" s="687"/>
      <c r="Z41" s="688">
        <v>100</v>
      </c>
      <c r="AA41" s="688"/>
      <c r="AB41" s="688"/>
      <c r="AC41" s="688"/>
      <c r="AD41" s="689">
        <v>4467124</v>
      </c>
      <c r="AE41" s="689"/>
      <c r="AF41" s="689"/>
      <c r="AG41" s="689"/>
      <c r="AH41" s="689"/>
      <c r="AI41" s="689"/>
      <c r="AJ41" s="689"/>
      <c r="AK41" s="689"/>
      <c r="AL41" s="690">
        <v>100</v>
      </c>
      <c r="AM41" s="670"/>
      <c r="AN41" s="670"/>
      <c r="AO41" s="691"/>
      <c r="AQ41" s="676" t="s">
        <v>337</v>
      </c>
      <c r="AR41" s="677"/>
      <c r="AS41" s="677"/>
      <c r="AT41" s="677"/>
      <c r="AU41" s="677"/>
      <c r="AV41" s="677"/>
      <c r="AW41" s="677"/>
      <c r="AX41" s="677"/>
      <c r="AY41" s="678"/>
      <c r="AZ41" s="610">
        <v>96641</v>
      </c>
      <c r="BA41" s="611"/>
      <c r="BB41" s="611"/>
      <c r="BC41" s="611"/>
      <c r="BD41" s="640"/>
      <c r="BE41" s="640"/>
      <c r="BF41" s="656"/>
      <c r="BG41" s="660"/>
      <c r="BH41" s="661"/>
      <c r="BI41" s="661"/>
      <c r="BJ41" s="661"/>
      <c r="BK41" s="661"/>
      <c r="BL41" s="202"/>
      <c r="BM41" s="608" t="s">
        <v>338</v>
      </c>
      <c r="BN41" s="608"/>
      <c r="BO41" s="608"/>
      <c r="BP41" s="608"/>
      <c r="BQ41" s="608"/>
      <c r="BR41" s="608"/>
      <c r="BS41" s="608"/>
      <c r="BT41" s="608"/>
      <c r="BU41" s="609"/>
      <c r="BV41" s="610">
        <v>1</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0"/>
      <c r="CT41" s="640"/>
      <c r="CU41" s="640"/>
      <c r="CV41" s="640"/>
      <c r="CW41" s="640"/>
      <c r="CX41" s="640"/>
      <c r="CY41" s="641"/>
      <c r="CZ41" s="615" t="s">
        <v>122</v>
      </c>
      <c r="DA41" s="642"/>
      <c r="DB41" s="642"/>
      <c r="DC41" s="645"/>
      <c r="DD41" s="619" t="s">
        <v>122</v>
      </c>
      <c r="DE41" s="640"/>
      <c r="DF41" s="640"/>
      <c r="DG41" s="640"/>
      <c r="DH41" s="640"/>
      <c r="DI41" s="640"/>
      <c r="DJ41" s="640"/>
      <c r="DK41" s="641"/>
      <c r="DL41" s="679"/>
      <c r="DM41" s="680"/>
      <c r="DN41" s="680"/>
      <c r="DO41" s="680"/>
      <c r="DP41" s="680"/>
      <c r="DQ41" s="680"/>
      <c r="DR41" s="680"/>
      <c r="DS41" s="680"/>
      <c r="DT41" s="680"/>
      <c r="DU41" s="680"/>
      <c r="DV41" s="681"/>
      <c r="DW41" s="682"/>
      <c r="DX41" s="683"/>
      <c r="DY41" s="683"/>
      <c r="DZ41" s="683"/>
      <c r="EA41" s="683"/>
      <c r="EB41" s="683"/>
      <c r="EC41" s="684"/>
    </row>
    <row r="42" spans="2:133" ht="11.25" customHeight="1" x14ac:dyDescent="0.2">
      <c r="AQ42" s="692" t="s">
        <v>340</v>
      </c>
      <c r="AR42" s="693"/>
      <c r="AS42" s="693"/>
      <c r="AT42" s="693"/>
      <c r="AU42" s="693"/>
      <c r="AV42" s="693"/>
      <c r="AW42" s="693"/>
      <c r="AX42" s="693"/>
      <c r="AY42" s="694"/>
      <c r="AZ42" s="685">
        <v>416041</v>
      </c>
      <c r="BA42" s="686"/>
      <c r="BB42" s="686"/>
      <c r="BC42" s="686"/>
      <c r="BD42" s="669"/>
      <c r="BE42" s="669"/>
      <c r="BF42" s="671"/>
      <c r="BG42" s="662"/>
      <c r="BH42" s="663"/>
      <c r="BI42" s="663"/>
      <c r="BJ42" s="663"/>
      <c r="BK42" s="663"/>
      <c r="BL42" s="203"/>
      <c r="BM42" s="632" t="s">
        <v>341</v>
      </c>
      <c r="BN42" s="632"/>
      <c r="BO42" s="632"/>
      <c r="BP42" s="632"/>
      <c r="BQ42" s="632"/>
      <c r="BR42" s="632"/>
      <c r="BS42" s="632"/>
      <c r="BT42" s="632"/>
      <c r="BU42" s="633"/>
      <c r="BV42" s="685">
        <v>360</v>
      </c>
      <c r="BW42" s="686"/>
      <c r="BX42" s="686"/>
      <c r="BY42" s="686"/>
      <c r="BZ42" s="686"/>
      <c r="CA42" s="686"/>
      <c r="CB42" s="695"/>
      <c r="CD42" s="607" t="s">
        <v>342</v>
      </c>
      <c r="CE42" s="608"/>
      <c r="CF42" s="608"/>
      <c r="CG42" s="608"/>
      <c r="CH42" s="608"/>
      <c r="CI42" s="608"/>
      <c r="CJ42" s="608"/>
      <c r="CK42" s="608"/>
      <c r="CL42" s="608"/>
      <c r="CM42" s="608"/>
      <c r="CN42" s="608"/>
      <c r="CO42" s="608"/>
      <c r="CP42" s="608"/>
      <c r="CQ42" s="609"/>
      <c r="CR42" s="610">
        <v>584074</v>
      </c>
      <c r="CS42" s="640"/>
      <c r="CT42" s="640"/>
      <c r="CU42" s="640"/>
      <c r="CV42" s="640"/>
      <c r="CW42" s="640"/>
      <c r="CX42" s="640"/>
      <c r="CY42" s="641"/>
      <c r="CZ42" s="615">
        <v>9.9</v>
      </c>
      <c r="DA42" s="642"/>
      <c r="DB42" s="642"/>
      <c r="DC42" s="645"/>
      <c r="DD42" s="619">
        <v>353308</v>
      </c>
      <c r="DE42" s="640"/>
      <c r="DF42" s="640"/>
      <c r="DG42" s="640"/>
      <c r="DH42" s="640"/>
      <c r="DI42" s="640"/>
      <c r="DJ42" s="640"/>
      <c r="DK42" s="641"/>
      <c r="DL42" s="679"/>
      <c r="DM42" s="680"/>
      <c r="DN42" s="680"/>
      <c r="DO42" s="680"/>
      <c r="DP42" s="680"/>
      <c r="DQ42" s="680"/>
      <c r="DR42" s="680"/>
      <c r="DS42" s="680"/>
      <c r="DT42" s="680"/>
      <c r="DU42" s="680"/>
      <c r="DV42" s="681"/>
      <c r="DW42" s="682"/>
      <c r="DX42" s="683"/>
      <c r="DY42" s="683"/>
      <c r="DZ42" s="683"/>
      <c r="EA42" s="683"/>
      <c r="EB42" s="683"/>
      <c r="EC42" s="684"/>
    </row>
    <row r="43" spans="2:133" ht="11.25" customHeight="1" x14ac:dyDescent="0.2">
      <c r="B43" s="196" t="s">
        <v>343</v>
      </c>
      <c r="CD43" s="607" t="s">
        <v>344</v>
      </c>
      <c r="CE43" s="608"/>
      <c r="CF43" s="608"/>
      <c r="CG43" s="608"/>
      <c r="CH43" s="608"/>
      <c r="CI43" s="608"/>
      <c r="CJ43" s="608"/>
      <c r="CK43" s="608"/>
      <c r="CL43" s="608"/>
      <c r="CM43" s="608"/>
      <c r="CN43" s="608"/>
      <c r="CO43" s="608"/>
      <c r="CP43" s="608"/>
      <c r="CQ43" s="609"/>
      <c r="CR43" s="610">
        <v>6595</v>
      </c>
      <c r="CS43" s="640"/>
      <c r="CT43" s="640"/>
      <c r="CU43" s="640"/>
      <c r="CV43" s="640"/>
      <c r="CW43" s="640"/>
      <c r="CX43" s="640"/>
      <c r="CY43" s="641"/>
      <c r="CZ43" s="615">
        <v>0.1</v>
      </c>
      <c r="DA43" s="642"/>
      <c r="DB43" s="642"/>
      <c r="DC43" s="645"/>
      <c r="DD43" s="619">
        <v>6595</v>
      </c>
      <c r="DE43" s="640"/>
      <c r="DF43" s="640"/>
      <c r="DG43" s="640"/>
      <c r="DH43" s="640"/>
      <c r="DI43" s="640"/>
      <c r="DJ43" s="640"/>
      <c r="DK43" s="641"/>
      <c r="DL43" s="679"/>
      <c r="DM43" s="680"/>
      <c r="DN43" s="680"/>
      <c r="DO43" s="680"/>
      <c r="DP43" s="680"/>
      <c r="DQ43" s="680"/>
      <c r="DR43" s="680"/>
      <c r="DS43" s="680"/>
      <c r="DT43" s="680"/>
      <c r="DU43" s="680"/>
      <c r="DV43" s="681"/>
      <c r="DW43" s="682"/>
      <c r="DX43" s="683"/>
      <c r="DY43" s="683"/>
      <c r="DZ43" s="683"/>
      <c r="EA43" s="683"/>
      <c r="EB43" s="683"/>
      <c r="EC43" s="684"/>
    </row>
    <row r="44" spans="2:133" ht="11.25" customHeight="1" x14ac:dyDescent="0.2">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293</v>
      </c>
      <c r="CE44" s="649"/>
      <c r="CF44" s="607" t="s">
        <v>346</v>
      </c>
      <c r="CG44" s="608"/>
      <c r="CH44" s="608"/>
      <c r="CI44" s="608"/>
      <c r="CJ44" s="608"/>
      <c r="CK44" s="608"/>
      <c r="CL44" s="608"/>
      <c r="CM44" s="608"/>
      <c r="CN44" s="608"/>
      <c r="CO44" s="608"/>
      <c r="CP44" s="608"/>
      <c r="CQ44" s="609"/>
      <c r="CR44" s="610">
        <v>584074</v>
      </c>
      <c r="CS44" s="611"/>
      <c r="CT44" s="611"/>
      <c r="CU44" s="611"/>
      <c r="CV44" s="611"/>
      <c r="CW44" s="611"/>
      <c r="CX44" s="611"/>
      <c r="CY44" s="612"/>
      <c r="CZ44" s="615">
        <v>9.9</v>
      </c>
      <c r="DA44" s="616"/>
      <c r="DB44" s="616"/>
      <c r="DC44" s="622"/>
      <c r="DD44" s="619">
        <v>353308</v>
      </c>
      <c r="DE44" s="611"/>
      <c r="DF44" s="611"/>
      <c r="DG44" s="611"/>
      <c r="DH44" s="611"/>
      <c r="DI44" s="611"/>
      <c r="DJ44" s="611"/>
      <c r="DK44" s="612"/>
      <c r="DL44" s="679"/>
      <c r="DM44" s="680"/>
      <c r="DN44" s="680"/>
      <c r="DO44" s="680"/>
      <c r="DP44" s="680"/>
      <c r="DQ44" s="680"/>
      <c r="DR44" s="680"/>
      <c r="DS44" s="680"/>
      <c r="DT44" s="680"/>
      <c r="DU44" s="680"/>
      <c r="DV44" s="681"/>
      <c r="DW44" s="682"/>
      <c r="DX44" s="683"/>
      <c r="DY44" s="683"/>
      <c r="DZ44" s="683"/>
      <c r="EA44" s="683"/>
      <c r="EB44" s="683"/>
      <c r="EC44" s="684"/>
    </row>
    <row r="45" spans="2:133" ht="11.25" customHeight="1" x14ac:dyDescent="0.2">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348</v>
      </c>
      <c r="CG45" s="608"/>
      <c r="CH45" s="608"/>
      <c r="CI45" s="608"/>
      <c r="CJ45" s="608"/>
      <c r="CK45" s="608"/>
      <c r="CL45" s="608"/>
      <c r="CM45" s="608"/>
      <c r="CN45" s="608"/>
      <c r="CO45" s="608"/>
      <c r="CP45" s="608"/>
      <c r="CQ45" s="609"/>
      <c r="CR45" s="610">
        <v>85122</v>
      </c>
      <c r="CS45" s="640"/>
      <c r="CT45" s="640"/>
      <c r="CU45" s="640"/>
      <c r="CV45" s="640"/>
      <c r="CW45" s="640"/>
      <c r="CX45" s="640"/>
      <c r="CY45" s="641"/>
      <c r="CZ45" s="615">
        <v>1.4</v>
      </c>
      <c r="DA45" s="642"/>
      <c r="DB45" s="642"/>
      <c r="DC45" s="645"/>
      <c r="DD45" s="619">
        <v>6476</v>
      </c>
      <c r="DE45" s="640"/>
      <c r="DF45" s="640"/>
      <c r="DG45" s="640"/>
      <c r="DH45" s="640"/>
      <c r="DI45" s="640"/>
      <c r="DJ45" s="640"/>
      <c r="DK45" s="641"/>
      <c r="DL45" s="679"/>
      <c r="DM45" s="680"/>
      <c r="DN45" s="680"/>
      <c r="DO45" s="680"/>
      <c r="DP45" s="680"/>
      <c r="DQ45" s="680"/>
      <c r="DR45" s="680"/>
      <c r="DS45" s="680"/>
      <c r="DT45" s="680"/>
      <c r="DU45" s="680"/>
      <c r="DV45" s="681"/>
      <c r="DW45" s="682"/>
      <c r="DX45" s="683"/>
      <c r="DY45" s="683"/>
      <c r="DZ45" s="683"/>
      <c r="EA45" s="683"/>
      <c r="EB45" s="683"/>
      <c r="EC45" s="684"/>
    </row>
    <row r="46" spans="2:133" ht="11.25" customHeight="1" x14ac:dyDescent="0.2">
      <c r="B46" s="207"/>
      <c r="CD46" s="650"/>
      <c r="CE46" s="651"/>
      <c r="CF46" s="607" t="s">
        <v>349</v>
      </c>
      <c r="CG46" s="608"/>
      <c r="CH46" s="608"/>
      <c r="CI46" s="608"/>
      <c r="CJ46" s="608"/>
      <c r="CK46" s="608"/>
      <c r="CL46" s="608"/>
      <c r="CM46" s="608"/>
      <c r="CN46" s="608"/>
      <c r="CO46" s="608"/>
      <c r="CP46" s="608"/>
      <c r="CQ46" s="609"/>
      <c r="CR46" s="610">
        <v>497432</v>
      </c>
      <c r="CS46" s="611"/>
      <c r="CT46" s="611"/>
      <c r="CU46" s="611"/>
      <c r="CV46" s="611"/>
      <c r="CW46" s="611"/>
      <c r="CX46" s="611"/>
      <c r="CY46" s="612"/>
      <c r="CZ46" s="615">
        <v>8.4</v>
      </c>
      <c r="DA46" s="616"/>
      <c r="DB46" s="616"/>
      <c r="DC46" s="622"/>
      <c r="DD46" s="619">
        <v>345312</v>
      </c>
      <c r="DE46" s="611"/>
      <c r="DF46" s="611"/>
      <c r="DG46" s="611"/>
      <c r="DH46" s="611"/>
      <c r="DI46" s="611"/>
      <c r="DJ46" s="611"/>
      <c r="DK46" s="612"/>
      <c r="DL46" s="679"/>
      <c r="DM46" s="680"/>
      <c r="DN46" s="680"/>
      <c r="DO46" s="680"/>
      <c r="DP46" s="680"/>
      <c r="DQ46" s="680"/>
      <c r="DR46" s="680"/>
      <c r="DS46" s="680"/>
      <c r="DT46" s="680"/>
      <c r="DU46" s="680"/>
      <c r="DV46" s="681"/>
      <c r="DW46" s="682"/>
      <c r="DX46" s="683"/>
      <c r="DY46" s="683"/>
      <c r="DZ46" s="683"/>
      <c r="EA46" s="683"/>
      <c r="EB46" s="683"/>
      <c r="EC46" s="684"/>
    </row>
    <row r="47" spans="2:133" ht="11.25" customHeight="1" x14ac:dyDescent="0.2">
      <c r="B47" s="207"/>
      <c r="CD47" s="650"/>
      <c r="CE47" s="651"/>
      <c r="CF47" s="607" t="s">
        <v>350</v>
      </c>
      <c r="CG47" s="608"/>
      <c r="CH47" s="608"/>
      <c r="CI47" s="608"/>
      <c r="CJ47" s="608"/>
      <c r="CK47" s="608"/>
      <c r="CL47" s="608"/>
      <c r="CM47" s="608"/>
      <c r="CN47" s="608"/>
      <c r="CO47" s="608"/>
      <c r="CP47" s="608"/>
      <c r="CQ47" s="609"/>
      <c r="CR47" s="610" t="s">
        <v>122</v>
      </c>
      <c r="CS47" s="640"/>
      <c r="CT47" s="640"/>
      <c r="CU47" s="640"/>
      <c r="CV47" s="640"/>
      <c r="CW47" s="640"/>
      <c r="CX47" s="640"/>
      <c r="CY47" s="641"/>
      <c r="CZ47" s="615" t="s">
        <v>122</v>
      </c>
      <c r="DA47" s="642"/>
      <c r="DB47" s="642"/>
      <c r="DC47" s="645"/>
      <c r="DD47" s="619" t="s">
        <v>122</v>
      </c>
      <c r="DE47" s="640"/>
      <c r="DF47" s="640"/>
      <c r="DG47" s="640"/>
      <c r="DH47" s="640"/>
      <c r="DI47" s="640"/>
      <c r="DJ47" s="640"/>
      <c r="DK47" s="641"/>
      <c r="DL47" s="679"/>
      <c r="DM47" s="680"/>
      <c r="DN47" s="680"/>
      <c r="DO47" s="680"/>
      <c r="DP47" s="680"/>
      <c r="DQ47" s="680"/>
      <c r="DR47" s="680"/>
      <c r="DS47" s="680"/>
      <c r="DT47" s="680"/>
      <c r="DU47" s="680"/>
      <c r="DV47" s="681"/>
      <c r="DW47" s="682"/>
      <c r="DX47" s="683"/>
      <c r="DY47" s="683"/>
      <c r="DZ47" s="683"/>
      <c r="EA47" s="683"/>
      <c r="EB47" s="683"/>
      <c r="EC47" s="684"/>
    </row>
    <row r="48" spans="2:133" ht="10.8" x14ac:dyDescent="0.2">
      <c r="B48" s="207"/>
      <c r="CD48" s="652"/>
      <c r="CE48" s="653"/>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79"/>
      <c r="DM48" s="680"/>
      <c r="DN48" s="680"/>
      <c r="DO48" s="680"/>
      <c r="DP48" s="680"/>
      <c r="DQ48" s="680"/>
      <c r="DR48" s="680"/>
      <c r="DS48" s="680"/>
      <c r="DT48" s="680"/>
      <c r="DU48" s="680"/>
      <c r="DV48" s="681"/>
      <c r="DW48" s="682"/>
      <c r="DX48" s="683"/>
      <c r="DY48" s="683"/>
      <c r="DZ48" s="683"/>
      <c r="EA48" s="683"/>
      <c r="EB48" s="683"/>
      <c r="EC48" s="684"/>
    </row>
    <row r="49" spans="2:133" ht="11.25" customHeight="1" x14ac:dyDescent="0.2">
      <c r="B49" s="207"/>
      <c r="CD49" s="631" t="s">
        <v>352</v>
      </c>
      <c r="CE49" s="632"/>
      <c r="CF49" s="632"/>
      <c r="CG49" s="632"/>
      <c r="CH49" s="632"/>
      <c r="CI49" s="632"/>
      <c r="CJ49" s="632"/>
      <c r="CK49" s="632"/>
      <c r="CL49" s="632"/>
      <c r="CM49" s="632"/>
      <c r="CN49" s="632"/>
      <c r="CO49" s="632"/>
      <c r="CP49" s="632"/>
      <c r="CQ49" s="633"/>
      <c r="CR49" s="685">
        <v>5914698</v>
      </c>
      <c r="CS49" s="669"/>
      <c r="CT49" s="669"/>
      <c r="CU49" s="669"/>
      <c r="CV49" s="669"/>
      <c r="CW49" s="669"/>
      <c r="CX49" s="669"/>
      <c r="CY49" s="698"/>
      <c r="CZ49" s="690">
        <v>100</v>
      </c>
      <c r="DA49" s="699"/>
      <c r="DB49" s="699"/>
      <c r="DC49" s="700"/>
      <c r="DD49" s="701">
        <v>4789531</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KI39ym5xA6J/2j2EUPf4kcdbFbSiBa7UUfbFW8fMWuCi9GTXNnRsYf8+CkMN2Kgm7DoDRoKMgHo3FW16yrP3LA==" saltValue="9KMLOAnqbjEaZyHnWRGwU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62" zoomScale="70" zoomScaleNormal="25" zoomScaleSheetLayoutView="70" workbookViewId="0">
      <selection activeCell="AK84" sqref="AK84:AO84"/>
    </sheetView>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354</v>
      </c>
      <c r="DK2" s="710"/>
      <c r="DL2" s="710"/>
      <c r="DM2" s="710"/>
      <c r="DN2" s="710"/>
      <c r="DO2" s="711"/>
      <c r="DP2" s="210"/>
      <c r="DQ2" s="709" t="s">
        <v>355</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14"/>
      <c r="BA5" s="214"/>
      <c r="BB5" s="214"/>
      <c r="BC5" s="214"/>
      <c r="BD5" s="214"/>
      <c r="BE5" s="215"/>
      <c r="BF5" s="215"/>
      <c r="BG5" s="215"/>
      <c r="BH5" s="215"/>
      <c r="BI5" s="215"/>
      <c r="BJ5" s="215"/>
      <c r="BK5" s="215"/>
      <c r="BL5" s="215"/>
      <c r="BM5" s="215"/>
      <c r="BN5" s="215"/>
      <c r="BO5" s="215"/>
      <c r="BP5" s="215"/>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375</v>
      </c>
      <c r="C7" s="737"/>
      <c r="D7" s="737"/>
      <c r="E7" s="737"/>
      <c r="F7" s="737"/>
      <c r="G7" s="737"/>
      <c r="H7" s="737"/>
      <c r="I7" s="737"/>
      <c r="J7" s="737"/>
      <c r="K7" s="737"/>
      <c r="L7" s="737"/>
      <c r="M7" s="737"/>
      <c r="N7" s="737"/>
      <c r="O7" s="737"/>
      <c r="P7" s="738"/>
      <c r="Q7" s="739">
        <v>6305</v>
      </c>
      <c r="R7" s="740"/>
      <c r="S7" s="740"/>
      <c r="T7" s="740"/>
      <c r="U7" s="740"/>
      <c r="V7" s="740">
        <v>5921</v>
      </c>
      <c r="W7" s="740"/>
      <c r="X7" s="740"/>
      <c r="Y7" s="740"/>
      <c r="Z7" s="740"/>
      <c r="AA7" s="740">
        <v>385</v>
      </c>
      <c r="AB7" s="740"/>
      <c r="AC7" s="740"/>
      <c r="AD7" s="740"/>
      <c r="AE7" s="741"/>
      <c r="AF7" s="742">
        <v>363</v>
      </c>
      <c r="AG7" s="743"/>
      <c r="AH7" s="743"/>
      <c r="AI7" s="743"/>
      <c r="AJ7" s="744"/>
      <c r="AK7" s="745">
        <v>106</v>
      </c>
      <c r="AL7" s="746"/>
      <c r="AM7" s="746"/>
      <c r="AN7" s="746"/>
      <c r="AO7" s="746"/>
      <c r="AP7" s="746">
        <v>4711</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c r="BT7" s="734"/>
      <c r="BU7" s="734"/>
      <c r="BV7" s="734"/>
      <c r="BW7" s="734"/>
      <c r="BX7" s="734"/>
      <c r="BY7" s="734"/>
      <c r="BZ7" s="734"/>
      <c r="CA7" s="734"/>
      <c r="CB7" s="734"/>
      <c r="CC7" s="734"/>
      <c r="CD7" s="734"/>
      <c r="CE7" s="734"/>
      <c r="CF7" s="734"/>
      <c r="CG7" s="749"/>
      <c r="CH7" s="730"/>
      <c r="CI7" s="731"/>
      <c r="CJ7" s="731"/>
      <c r="CK7" s="731"/>
      <c r="CL7" s="732"/>
      <c r="CM7" s="730"/>
      <c r="CN7" s="731"/>
      <c r="CO7" s="731"/>
      <c r="CP7" s="731"/>
      <c r="CQ7" s="732"/>
      <c r="CR7" s="730"/>
      <c r="CS7" s="731"/>
      <c r="CT7" s="731"/>
      <c r="CU7" s="731"/>
      <c r="CV7" s="732"/>
      <c r="CW7" s="730"/>
      <c r="CX7" s="731"/>
      <c r="CY7" s="731"/>
      <c r="CZ7" s="731"/>
      <c r="DA7" s="732"/>
      <c r="DB7" s="730"/>
      <c r="DC7" s="731"/>
      <c r="DD7" s="731"/>
      <c r="DE7" s="731"/>
      <c r="DF7" s="732"/>
      <c r="DG7" s="730"/>
      <c r="DH7" s="731"/>
      <c r="DI7" s="731"/>
      <c r="DJ7" s="731"/>
      <c r="DK7" s="732"/>
      <c r="DL7" s="730"/>
      <c r="DM7" s="731"/>
      <c r="DN7" s="731"/>
      <c r="DO7" s="731"/>
      <c r="DP7" s="732"/>
      <c r="DQ7" s="730"/>
      <c r="DR7" s="731"/>
      <c r="DS7" s="731"/>
      <c r="DT7" s="731"/>
      <c r="DU7" s="732"/>
      <c r="DV7" s="733"/>
      <c r="DW7" s="734"/>
      <c r="DX7" s="734"/>
      <c r="DY7" s="734"/>
      <c r="DZ7" s="735"/>
      <c r="EA7" s="217"/>
    </row>
    <row r="8" spans="1:131" s="218" customFormat="1" ht="26.25" customHeight="1" x14ac:dyDescent="0.2">
      <c r="A8" s="221">
        <v>2</v>
      </c>
      <c r="B8" s="767" t="s">
        <v>376</v>
      </c>
      <c r="C8" s="768"/>
      <c r="D8" s="768"/>
      <c r="E8" s="768"/>
      <c r="F8" s="768"/>
      <c r="G8" s="768"/>
      <c r="H8" s="768"/>
      <c r="I8" s="768"/>
      <c r="J8" s="768"/>
      <c r="K8" s="768"/>
      <c r="L8" s="768"/>
      <c r="M8" s="768"/>
      <c r="N8" s="768"/>
      <c r="O8" s="768"/>
      <c r="P8" s="769"/>
      <c r="Q8" s="770">
        <v>11</v>
      </c>
      <c r="R8" s="771"/>
      <c r="S8" s="771"/>
      <c r="T8" s="771"/>
      <c r="U8" s="771"/>
      <c r="V8" s="771">
        <v>10</v>
      </c>
      <c r="W8" s="771"/>
      <c r="X8" s="771"/>
      <c r="Y8" s="771"/>
      <c r="Z8" s="771"/>
      <c r="AA8" s="771">
        <v>1</v>
      </c>
      <c r="AB8" s="771"/>
      <c r="AC8" s="771"/>
      <c r="AD8" s="771"/>
      <c r="AE8" s="772"/>
      <c r="AF8" s="773">
        <v>1</v>
      </c>
      <c r="AG8" s="774"/>
      <c r="AH8" s="774"/>
      <c r="AI8" s="774"/>
      <c r="AJ8" s="775"/>
      <c r="AK8" s="756">
        <v>8</v>
      </c>
      <c r="AL8" s="757"/>
      <c r="AM8" s="757"/>
      <c r="AN8" s="757"/>
      <c r="AO8" s="757"/>
      <c r="AP8" s="757">
        <v>0</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377</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378</v>
      </c>
      <c r="B23" s="776" t="s">
        <v>379</v>
      </c>
      <c r="C23" s="777"/>
      <c r="D23" s="777"/>
      <c r="E23" s="777"/>
      <c r="F23" s="777"/>
      <c r="G23" s="777"/>
      <c r="H23" s="777"/>
      <c r="I23" s="777"/>
      <c r="J23" s="777"/>
      <c r="K23" s="777"/>
      <c r="L23" s="777"/>
      <c r="M23" s="777"/>
      <c r="N23" s="777"/>
      <c r="O23" s="777"/>
      <c r="P23" s="778"/>
      <c r="Q23" s="779">
        <v>6300</v>
      </c>
      <c r="R23" s="780"/>
      <c r="S23" s="780"/>
      <c r="T23" s="780"/>
      <c r="U23" s="780"/>
      <c r="V23" s="780">
        <v>5915</v>
      </c>
      <c r="W23" s="780"/>
      <c r="X23" s="780"/>
      <c r="Y23" s="780"/>
      <c r="Z23" s="780"/>
      <c r="AA23" s="780">
        <v>386</v>
      </c>
      <c r="AB23" s="780"/>
      <c r="AC23" s="780"/>
      <c r="AD23" s="780"/>
      <c r="AE23" s="781"/>
      <c r="AF23" s="782">
        <v>364</v>
      </c>
      <c r="AG23" s="780"/>
      <c r="AH23" s="780"/>
      <c r="AI23" s="780"/>
      <c r="AJ23" s="783"/>
      <c r="AK23" s="784"/>
      <c r="AL23" s="785"/>
      <c r="AM23" s="785"/>
      <c r="AN23" s="785"/>
      <c r="AO23" s="785"/>
      <c r="AP23" s="780">
        <v>4711</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380</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381</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358</v>
      </c>
      <c r="B26" s="715"/>
      <c r="C26" s="715"/>
      <c r="D26" s="715"/>
      <c r="E26" s="715"/>
      <c r="F26" s="715"/>
      <c r="G26" s="715"/>
      <c r="H26" s="715"/>
      <c r="I26" s="715"/>
      <c r="J26" s="715"/>
      <c r="K26" s="715"/>
      <c r="L26" s="715"/>
      <c r="M26" s="715"/>
      <c r="N26" s="715"/>
      <c r="O26" s="715"/>
      <c r="P26" s="716"/>
      <c r="Q26" s="720" t="s">
        <v>382</v>
      </c>
      <c r="R26" s="721"/>
      <c r="S26" s="721"/>
      <c r="T26" s="721"/>
      <c r="U26" s="722"/>
      <c r="V26" s="720" t="s">
        <v>383</v>
      </c>
      <c r="W26" s="721"/>
      <c r="X26" s="721"/>
      <c r="Y26" s="721"/>
      <c r="Z26" s="722"/>
      <c r="AA26" s="720" t="s">
        <v>384</v>
      </c>
      <c r="AB26" s="721"/>
      <c r="AC26" s="721"/>
      <c r="AD26" s="721"/>
      <c r="AE26" s="721"/>
      <c r="AF26" s="801" t="s">
        <v>385</v>
      </c>
      <c r="AG26" s="802"/>
      <c r="AH26" s="802"/>
      <c r="AI26" s="802"/>
      <c r="AJ26" s="803"/>
      <c r="AK26" s="721" t="s">
        <v>386</v>
      </c>
      <c r="AL26" s="721"/>
      <c r="AM26" s="721"/>
      <c r="AN26" s="721"/>
      <c r="AO26" s="722"/>
      <c r="AP26" s="720" t="s">
        <v>387</v>
      </c>
      <c r="AQ26" s="721"/>
      <c r="AR26" s="721"/>
      <c r="AS26" s="721"/>
      <c r="AT26" s="722"/>
      <c r="AU26" s="720" t="s">
        <v>388</v>
      </c>
      <c r="AV26" s="721"/>
      <c r="AW26" s="721"/>
      <c r="AX26" s="721"/>
      <c r="AY26" s="722"/>
      <c r="AZ26" s="720" t="s">
        <v>389</v>
      </c>
      <c r="BA26" s="721"/>
      <c r="BB26" s="721"/>
      <c r="BC26" s="721"/>
      <c r="BD26" s="722"/>
      <c r="BE26" s="720" t="s">
        <v>365</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390</v>
      </c>
      <c r="C28" s="737"/>
      <c r="D28" s="737"/>
      <c r="E28" s="737"/>
      <c r="F28" s="737"/>
      <c r="G28" s="737"/>
      <c r="H28" s="737"/>
      <c r="I28" s="737"/>
      <c r="J28" s="737"/>
      <c r="K28" s="737"/>
      <c r="L28" s="737"/>
      <c r="M28" s="737"/>
      <c r="N28" s="737"/>
      <c r="O28" s="737"/>
      <c r="P28" s="738"/>
      <c r="Q28" s="809">
        <v>1539</v>
      </c>
      <c r="R28" s="810"/>
      <c r="S28" s="810"/>
      <c r="T28" s="810"/>
      <c r="U28" s="810"/>
      <c r="V28" s="810">
        <v>1508</v>
      </c>
      <c r="W28" s="810"/>
      <c r="X28" s="810"/>
      <c r="Y28" s="810"/>
      <c r="Z28" s="810"/>
      <c r="AA28" s="810">
        <v>31</v>
      </c>
      <c r="AB28" s="810"/>
      <c r="AC28" s="810"/>
      <c r="AD28" s="810"/>
      <c r="AE28" s="811"/>
      <c r="AF28" s="812">
        <v>31</v>
      </c>
      <c r="AG28" s="810"/>
      <c r="AH28" s="810"/>
      <c r="AI28" s="810"/>
      <c r="AJ28" s="813"/>
      <c r="AK28" s="814">
        <v>153</v>
      </c>
      <c r="AL28" s="815"/>
      <c r="AM28" s="815"/>
      <c r="AN28" s="815"/>
      <c r="AO28" s="815"/>
      <c r="AP28" s="815" t="s">
        <v>489</v>
      </c>
      <c r="AQ28" s="815"/>
      <c r="AR28" s="815"/>
      <c r="AS28" s="815"/>
      <c r="AT28" s="815"/>
      <c r="AU28" s="815" t="s">
        <v>489</v>
      </c>
      <c r="AV28" s="815"/>
      <c r="AW28" s="815"/>
      <c r="AX28" s="815"/>
      <c r="AY28" s="815"/>
      <c r="AZ28" s="816"/>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391</v>
      </c>
      <c r="C29" s="768"/>
      <c r="D29" s="768"/>
      <c r="E29" s="768"/>
      <c r="F29" s="768"/>
      <c r="G29" s="768"/>
      <c r="H29" s="768"/>
      <c r="I29" s="768"/>
      <c r="J29" s="768"/>
      <c r="K29" s="768"/>
      <c r="L29" s="768"/>
      <c r="M29" s="768"/>
      <c r="N29" s="768"/>
      <c r="O29" s="768"/>
      <c r="P29" s="769"/>
      <c r="Q29" s="770">
        <v>1179</v>
      </c>
      <c r="R29" s="771"/>
      <c r="S29" s="771"/>
      <c r="T29" s="771"/>
      <c r="U29" s="771"/>
      <c r="V29" s="771">
        <v>1149</v>
      </c>
      <c r="W29" s="771"/>
      <c r="X29" s="771"/>
      <c r="Y29" s="771"/>
      <c r="Z29" s="771"/>
      <c r="AA29" s="771">
        <v>30</v>
      </c>
      <c r="AB29" s="771"/>
      <c r="AC29" s="771"/>
      <c r="AD29" s="771"/>
      <c r="AE29" s="772"/>
      <c r="AF29" s="773">
        <v>30</v>
      </c>
      <c r="AG29" s="774"/>
      <c r="AH29" s="774"/>
      <c r="AI29" s="774"/>
      <c r="AJ29" s="775"/>
      <c r="AK29" s="821">
        <v>198</v>
      </c>
      <c r="AL29" s="817"/>
      <c r="AM29" s="817"/>
      <c r="AN29" s="817"/>
      <c r="AO29" s="817"/>
      <c r="AP29" s="817" t="s">
        <v>489</v>
      </c>
      <c r="AQ29" s="817"/>
      <c r="AR29" s="817"/>
      <c r="AS29" s="817"/>
      <c r="AT29" s="817"/>
      <c r="AU29" s="817" t="s">
        <v>489</v>
      </c>
      <c r="AV29" s="817"/>
      <c r="AW29" s="817"/>
      <c r="AX29" s="817"/>
      <c r="AY29" s="817"/>
      <c r="AZ29" s="818"/>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392</v>
      </c>
      <c r="C30" s="768"/>
      <c r="D30" s="768"/>
      <c r="E30" s="768"/>
      <c r="F30" s="768"/>
      <c r="G30" s="768"/>
      <c r="H30" s="768"/>
      <c r="I30" s="768"/>
      <c r="J30" s="768"/>
      <c r="K30" s="768"/>
      <c r="L30" s="768"/>
      <c r="M30" s="768"/>
      <c r="N30" s="768"/>
      <c r="O30" s="768"/>
      <c r="P30" s="769"/>
      <c r="Q30" s="770">
        <v>185</v>
      </c>
      <c r="R30" s="771"/>
      <c r="S30" s="771"/>
      <c r="T30" s="771"/>
      <c r="U30" s="771"/>
      <c r="V30" s="771">
        <v>170</v>
      </c>
      <c r="W30" s="771"/>
      <c r="X30" s="771"/>
      <c r="Y30" s="771"/>
      <c r="Z30" s="771"/>
      <c r="AA30" s="771">
        <v>14</v>
      </c>
      <c r="AB30" s="771"/>
      <c r="AC30" s="771"/>
      <c r="AD30" s="771"/>
      <c r="AE30" s="772"/>
      <c r="AF30" s="773">
        <v>14</v>
      </c>
      <c r="AG30" s="774"/>
      <c r="AH30" s="774"/>
      <c r="AI30" s="774"/>
      <c r="AJ30" s="775"/>
      <c r="AK30" s="821">
        <v>61</v>
      </c>
      <c r="AL30" s="817"/>
      <c r="AM30" s="817"/>
      <c r="AN30" s="817"/>
      <c r="AO30" s="817"/>
      <c r="AP30" s="817" t="s">
        <v>489</v>
      </c>
      <c r="AQ30" s="817"/>
      <c r="AR30" s="817"/>
      <c r="AS30" s="817"/>
      <c r="AT30" s="817"/>
      <c r="AU30" s="817" t="s">
        <v>489</v>
      </c>
      <c r="AV30" s="817"/>
      <c r="AW30" s="817"/>
      <c r="AX30" s="817"/>
      <c r="AY30" s="817"/>
      <c r="AZ30" s="818"/>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393</v>
      </c>
      <c r="C31" s="768"/>
      <c r="D31" s="768"/>
      <c r="E31" s="768"/>
      <c r="F31" s="768"/>
      <c r="G31" s="768"/>
      <c r="H31" s="768"/>
      <c r="I31" s="768"/>
      <c r="J31" s="768"/>
      <c r="K31" s="768"/>
      <c r="L31" s="768"/>
      <c r="M31" s="768"/>
      <c r="N31" s="768"/>
      <c r="O31" s="768"/>
      <c r="P31" s="769"/>
      <c r="Q31" s="770">
        <v>277</v>
      </c>
      <c r="R31" s="771"/>
      <c r="S31" s="771"/>
      <c r="T31" s="771"/>
      <c r="U31" s="771"/>
      <c r="V31" s="771">
        <v>269</v>
      </c>
      <c r="W31" s="771"/>
      <c r="X31" s="771"/>
      <c r="Y31" s="771"/>
      <c r="Z31" s="771"/>
      <c r="AA31" s="771">
        <v>8</v>
      </c>
      <c r="AB31" s="771"/>
      <c r="AC31" s="771"/>
      <c r="AD31" s="771"/>
      <c r="AE31" s="772"/>
      <c r="AF31" s="773">
        <v>159</v>
      </c>
      <c r="AG31" s="774"/>
      <c r="AH31" s="774"/>
      <c r="AI31" s="774"/>
      <c r="AJ31" s="775"/>
      <c r="AK31" s="821">
        <v>5</v>
      </c>
      <c r="AL31" s="817"/>
      <c r="AM31" s="817"/>
      <c r="AN31" s="817"/>
      <c r="AO31" s="817"/>
      <c r="AP31" s="817">
        <v>204</v>
      </c>
      <c r="AQ31" s="817"/>
      <c r="AR31" s="817"/>
      <c r="AS31" s="817"/>
      <c r="AT31" s="817"/>
      <c r="AU31" s="817">
        <v>25</v>
      </c>
      <c r="AV31" s="817"/>
      <c r="AW31" s="817"/>
      <c r="AX31" s="817"/>
      <c r="AY31" s="817"/>
      <c r="AZ31" s="818"/>
      <c r="BA31" s="818"/>
      <c r="BB31" s="818"/>
      <c r="BC31" s="818"/>
      <c r="BD31" s="818"/>
      <c r="BE31" s="819" t="s">
        <v>394</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t="s">
        <v>395</v>
      </c>
      <c r="C32" s="768"/>
      <c r="D32" s="768"/>
      <c r="E32" s="768"/>
      <c r="F32" s="768"/>
      <c r="G32" s="768"/>
      <c r="H32" s="768"/>
      <c r="I32" s="768"/>
      <c r="J32" s="768"/>
      <c r="K32" s="768"/>
      <c r="L32" s="768"/>
      <c r="M32" s="768"/>
      <c r="N32" s="768"/>
      <c r="O32" s="768"/>
      <c r="P32" s="769"/>
      <c r="Q32" s="770">
        <v>141</v>
      </c>
      <c r="R32" s="771"/>
      <c r="S32" s="771"/>
      <c r="T32" s="771"/>
      <c r="U32" s="771"/>
      <c r="V32" s="771">
        <v>113</v>
      </c>
      <c r="W32" s="771"/>
      <c r="X32" s="771"/>
      <c r="Y32" s="771"/>
      <c r="Z32" s="771"/>
      <c r="AA32" s="771">
        <v>28</v>
      </c>
      <c r="AB32" s="771"/>
      <c r="AC32" s="771"/>
      <c r="AD32" s="771"/>
      <c r="AE32" s="772"/>
      <c r="AF32" s="773">
        <v>32</v>
      </c>
      <c r="AG32" s="774"/>
      <c r="AH32" s="774"/>
      <c r="AI32" s="774"/>
      <c r="AJ32" s="775"/>
      <c r="AK32" s="821">
        <v>90</v>
      </c>
      <c r="AL32" s="817"/>
      <c r="AM32" s="817"/>
      <c r="AN32" s="817"/>
      <c r="AO32" s="817"/>
      <c r="AP32" s="817">
        <v>1055</v>
      </c>
      <c r="AQ32" s="817"/>
      <c r="AR32" s="817"/>
      <c r="AS32" s="817"/>
      <c r="AT32" s="817"/>
      <c r="AU32" s="817">
        <v>776</v>
      </c>
      <c r="AV32" s="817"/>
      <c r="AW32" s="817"/>
      <c r="AX32" s="817"/>
      <c r="AY32" s="817"/>
      <c r="AZ32" s="818"/>
      <c r="BA32" s="818"/>
      <c r="BB32" s="818"/>
      <c r="BC32" s="818"/>
      <c r="BD32" s="818"/>
      <c r="BE32" s="819" t="s">
        <v>394</v>
      </c>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t="s">
        <v>396</v>
      </c>
      <c r="C33" s="768"/>
      <c r="D33" s="768"/>
      <c r="E33" s="768"/>
      <c r="F33" s="768"/>
      <c r="G33" s="768"/>
      <c r="H33" s="768"/>
      <c r="I33" s="768"/>
      <c r="J33" s="768"/>
      <c r="K33" s="768"/>
      <c r="L33" s="768"/>
      <c r="M33" s="768"/>
      <c r="N33" s="768"/>
      <c r="O33" s="768"/>
      <c r="P33" s="769"/>
      <c r="Q33" s="770">
        <v>14</v>
      </c>
      <c r="R33" s="771"/>
      <c r="S33" s="771"/>
      <c r="T33" s="771"/>
      <c r="U33" s="771"/>
      <c r="V33" s="771">
        <v>14</v>
      </c>
      <c r="W33" s="771"/>
      <c r="X33" s="771"/>
      <c r="Y33" s="771"/>
      <c r="Z33" s="771"/>
      <c r="AA33" s="771">
        <v>0</v>
      </c>
      <c r="AB33" s="771"/>
      <c r="AC33" s="771"/>
      <c r="AD33" s="771"/>
      <c r="AE33" s="772"/>
      <c r="AF33" s="773">
        <v>0</v>
      </c>
      <c r="AG33" s="774"/>
      <c r="AH33" s="774"/>
      <c r="AI33" s="774"/>
      <c r="AJ33" s="775"/>
      <c r="AK33" s="821">
        <v>9</v>
      </c>
      <c r="AL33" s="817"/>
      <c r="AM33" s="817"/>
      <c r="AN33" s="817"/>
      <c r="AO33" s="817"/>
      <c r="AP33" s="817" t="s">
        <v>553</v>
      </c>
      <c r="AQ33" s="817"/>
      <c r="AR33" s="817"/>
      <c r="AS33" s="817"/>
      <c r="AT33" s="817"/>
      <c r="AU33" s="817" t="s">
        <v>553</v>
      </c>
      <c r="AV33" s="817"/>
      <c r="AW33" s="817"/>
      <c r="AX33" s="817"/>
      <c r="AY33" s="817"/>
      <c r="AZ33" s="818"/>
      <c r="BA33" s="818"/>
      <c r="BB33" s="818"/>
      <c r="BC33" s="818"/>
      <c r="BD33" s="818"/>
      <c r="BE33" s="819" t="s">
        <v>397</v>
      </c>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398</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378</v>
      </c>
      <c r="B63" s="776" t="s">
        <v>399</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266</v>
      </c>
      <c r="AG63" s="831"/>
      <c r="AH63" s="831"/>
      <c r="AI63" s="831"/>
      <c r="AJ63" s="832"/>
      <c r="AK63" s="833"/>
      <c r="AL63" s="828"/>
      <c r="AM63" s="828"/>
      <c r="AN63" s="828"/>
      <c r="AO63" s="828"/>
      <c r="AP63" s="831">
        <v>1259</v>
      </c>
      <c r="AQ63" s="831"/>
      <c r="AR63" s="831"/>
      <c r="AS63" s="831"/>
      <c r="AT63" s="831"/>
      <c r="AU63" s="831">
        <v>801</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400</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401</v>
      </c>
      <c r="B66" s="715"/>
      <c r="C66" s="715"/>
      <c r="D66" s="715"/>
      <c r="E66" s="715"/>
      <c r="F66" s="715"/>
      <c r="G66" s="715"/>
      <c r="H66" s="715"/>
      <c r="I66" s="715"/>
      <c r="J66" s="715"/>
      <c r="K66" s="715"/>
      <c r="L66" s="715"/>
      <c r="M66" s="715"/>
      <c r="N66" s="715"/>
      <c r="O66" s="715"/>
      <c r="P66" s="716"/>
      <c r="Q66" s="720" t="s">
        <v>382</v>
      </c>
      <c r="R66" s="721"/>
      <c r="S66" s="721"/>
      <c r="T66" s="721"/>
      <c r="U66" s="722"/>
      <c r="V66" s="720" t="s">
        <v>383</v>
      </c>
      <c r="W66" s="721"/>
      <c r="X66" s="721"/>
      <c r="Y66" s="721"/>
      <c r="Z66" s="722"/>
      <c r="AA66" s="720" t="s">
        <v>384</v>
      </c>
      <c r="AB66" s="721"/>
      <c r="AC66" s="721"/>
      <c r="AD66" s="721"/>
      <c r="AE66" s="722"/>
      <c r="AF66" s="841" t="s">
        <v>385</v>
      </c>
      <c r="AG66" s="802"/>
      <c r="AH66" s="802"/>
      <c r="AI66" s="802"/>
      <c r="AJ66" s="842"/>
      <c r="AK66" s="720" t="s">
        <v>386</v>
      </c>
      <c r="AL66" s="715"/>
      <c r="AM66" s="715"/>
      <c r="AN66" s="715"/>
      <c r="AO66" s="716"/>
      <c r="AP66" s="720" t="s">
        <v>387</v>
      </c>
      <c r="AQ66" s="721"/>
      <c r="AR66" s="721"/>
      <c r="AS66" s="721"/>
      <c r="AT66" s="722"/>
      <c r="AU66" s="720" t="s">
        <v>402</v>
      </c>
      <c r="AV66" s="721"/>
      <c r="AW66" s="721"/>
      <c r="AX66" s="721"/>
      <c r="AY66" s="722"/>
      <c r="AZ66" s="720" t="s">
        <v>365</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549</v>
      </c>
      <c r="C68" s="857"/>
      <c r="D68" s="857"/>
      <c r="E68" s="857"/>
      <c r="F68" s="857"/>
      <c r="G68" s="857"/>
      <c r="H68" s="857"/>
      <c r="I68" s="857"/>
      <c r="J68" s="857"/>
      <c r="K68" s="857"/>
      <c r="L68" s="857"/>
      <c r="M68" s="857"/>
      <c r="N68" s="857"/>
      <c r="O68" s="857"/>
      <c r="P68" s="858"/>
      <c r="Q68" s="859">
        <v>4431</v>
      </c>
      <c r="R68" s="853"/>
      <c r="S68" s="853"/>
      <c r="T68" s="853"/>
      <c r="U68" s="853"/>
      <c r="V68" s="853">
        <v>4234</v>
      </c>
      <c r="W68" s="853"/>
      <c r="X68" s="853"/>
      <c r="Y68" s="853"/>
      <c r="Z68" s="853"/>
      <c r="AA68" s="853">
        <v>197</v>
      </c>
      <c r="AB68" s="853"/>
      <c r="AC68" s="853"/>
      <c r="AD68" s="853"/>
      <c r="AE68" s="853"/>
      <c r="AF68" s="853">
        <v>192</v>
      </c>
      <c r="AG68" s="853"/>
      <c r="AH68" s="853"/>
      <c r="AI68" s="853"/>
      <c r="AJ68" s="853"/>
      <c r="AK68" s="853">
        <v>50</v>
      </c>
      <c r="AL68" s="853"/>
      <c r="AM68" s="853"/>
      <c r="AN68" s="853"/>
      <c r="AO68" s="853"/>
      <c r="AP68" s="853">
        <v>635</v>
      </c>
      <c r="AQ68" s="853"/>
      <c r="AR68" s="853"/>
      <c r="AS68" s="853"/>
      <c r="AT68" s="853"/>
      <c r="AU68" s="853">
        <v>82</v>
      </c>
      <c r="AV68" s="853"/>
      <c r="AW68" s="853"/>
      <c r="AX68" s="853"/>
      <c r="AY68" s="853"/>
      <c r="AZ68" s="854" t="s">
        <v>554</v>
      </c>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550</v>
      </c>
      <c r="C69" s="861"/>
      <c r="D69" s="861"/>
      <c r="E69" s="861"/>
      <c r="F69" s="861"/>
      <c r="G69" s="861"/>
      <c r="H69" s="861"/>
      <c r="I69" s="861"/>
      <c r="J69" s="861"/>
      <c r="K69" s="861"/>
      <c r="L69" s="861"/>
      <c r="M69" s="861"/>
      <c r="N69" s="861"/>
      <c r="O69" s="861"/>
      <c r="P69" s="862"/>
      <c r="Q69" s="863">
        <v>2263</v>
      </c>
      <c r="R69" s="817"/>
      <c r="S69" s="817"/>
      <c r="T69" s="817"/>
      <c r="U69" s="817"/>
      <c r="V69" s="817">
        <v>2225</v>
      </c>
      <c r="W69" s="817"/>
      <c r="X69" s="817"/>
      <c r="Y69" s="817"/>
      <c r="Z69" s="817"/>
      <c r="AA69" s="817">
        <v>38</v>
      </c>
      <c r="AB69" s="817"/>
      <c r="AC69" s="817"/>
      <c r="AD69" s="817"/>
      <c r="AE69" s="817"/>
      <c r="AF69" s="817">
        <v>38</v>
      </c>
      <c r="AG69" s="817"/>
      <c r="AH69" s="817"/>
      <c r="AI69" s="817"/>
      <c r="AJ69" s="817"/>
      <c r="AK69" s="817" t="s">
        <v>553</v>
      </c>
      <c r="AL69" s="817"/>
      <c r="AM69" s="817"/>
      <c r="AN69" s="817"/>
      <c r="AO69" s="817"/>
      <c r="AP69" s="817" t="s">
        <v>553</v>
      </c>
      <c r="AQ69" s="817"/>
      <c r="AR69" s="817"/>
      <c r="AS69" s="817"/>
      <c r="AT69" s="817"/>
      <c r="AU69" s="817" t="s">
        <v>553</v>
      </c>
      <c r="AV69" s="817"/>
      <c r="AW69" s="817"/>
      <c r="AX69" s="817"/>
      <c r="AY69" s="817"/>
      <c r="AZ69" s="819" t="s">
        <v>555</v>
      </c>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550</v>
      </c>
      <c r="C70" s="861"/>
      <c r="D70" s="861"/>
      <c r="E70" s="861"/>
      <c r="F70" s="861"/>
      <c r="G70" s="861"/>
      <c r="H70" s="861"/>
      <c r="I70" s="861"/>
      <c r="J70" s="861"/>
      <c r="K70" s="861"/>
      <c r="L70" s="861"/>
      <c r="M70" s="861"/>
      <c r="N70" s="861"/>
      <c r="O70" s="861"/>
      <c r="P70" s="862"/>
      <c r="Q70" s="863">
        <v>924950</v>
      </c>
      <c r="R70" s="817"/>
      <c r="S70" s="817"/>
      <c r="T70" s="817"/>
      <c r="U70" s="817"/>
      <c r="V70" s="817">
        <v>909345</v>
      </c>
      <c r="W70" s="817"/>
      <c r="X70" s="817"/>
      <c r="Y70" s="817"/>
      <c r="Z70" s="817"/>
      <c r="AA70" s="817">
        <v>15606</v>
      </c>
      <c r="AB70" s="817"/>
      <c r="AC70" s="817"/>
      <c r="AD70" s="817"/>
      <c r="AE70" s="817"/>
      <c r="AF70" s="817">
        <v>15606</v>
      </c>
      <c r="AG70" s="817"/>
      <c r="AH70" s="817"/>
      <c r="AI70" s="817"/>
      <c r="AJ70" s="817"/>
      <c r="AK70" s="817">
        <v>9690</v>
      </c>
      <c r="AL70" s="817"/>
      <c r="AM70" s="817"/>
      <c r="AN70" s="817"/>
      <c r="AO70" s="817"/>
      <c r="AP70" s="817" t="s">
        <v>553</v>
      </c>
      <c r="AQ70" s="817"/>
      <c r="AR70" s="817"/>
      <c r="AS70" s="817"/>
      <c r="AT70" s="817"/>
      <c r="AU70" s="817" t="s">
        <v>553</v>
      </c>
      <c r="AV70" s="817"/>
      <c r="AW70" s="817"/>
      <c r="AX70" s="817"/>
      <c r="AY70" s="817"/>
      <c r="AZ70" s="819" t="s">
        <v>556</v>
      </c>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551</v>
      </c>
      <c r="C71" s="861"/>
      <c r="D71" s="861"/>
      <c r="E71" s="861"/>
      <c r="F71" s="861"/>
      <c r="G71" s="861"/>
      <c r="H71" s="861"/>
      <c r="I71" s="861"/>
      <c r="J71" s="861"/>
      <c r="K71" s="861"/>
      <c r="L71" s="861"/>
      <c r="M71" s="861"/>
      <c r="N71" s="861"/>
      <c r="O71" s="861"/>
      <c r="P71" s="862"/>
      <c r="Q71" s="863">
        <v>22583</v>
      </c>
      <c r="R71" s="817"/>
      <c r="S71" s="817"/>
      <c r="T71" s="817"/>
      <c r="U71" s="817"/>
      <c r="V71" s="817">
        <v>21732</v>
      </c>
      <c r="W71" s="817"/>
      <c r="X71" s="817"/>
      <c r="Y71" s="817"/>
      <c r="Z71" s="817"/>
      <c r="AA71" s="817">
        <v>851</v>
      </c>
      <c r="AB71" s="817"/>
      <c r="AC71" s="817"/>
      <c r="AD71" s="817"/>
      <c r="AE71" s="817"/>
      <c r="AF71" s="817">
        <v>851</v>
      </c>
      <c r="AG71" s="817"/>
      <c r="AH71" s="817"/>
      <c r="AI71" s="817"/>
      <c r="AJ71" s="817"/>
      <c r="AK71" s="817">
        <v>21</v>
      </c>
      <c r="AL71" s="817"/>
      <c r="AM71" s="817"/>
      <c r="AN71" s="817"/>
      <c r="AO71" s="817"/>
      <c r="AP71" s="817" t="s">
        <v>553</v>
      </c>
      <c r="AQ71" s="817"/>
      <c r="AR71" s="817"/>
      <c r="AS71" s="817"/>
      <c r="AT71" s="817"/>
      <c r="AU71" s="817" t="s">
        <v>553</v>
      </c>
      <c r="AV71" s="817"/>
      <c r="AW71" s="817"/>
      <c r="AX71" s="817"/>
      <c r="AY71" s="817"/>
      <c r="AZ71" s="819" t="s">
        <v>555</v>
      </c>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551</v>
      </c>
      <c r="C72" s="861"/>
      <c r="D72" s="861"/>
      <c r="E72" s="861"/>
      <c r="F72" s="861"/>
      <c r="G72" s="861"/>
      <c r="H72" s="861"/>
      <c r="I72" s="861"/>
      <c r="J72" s="861"/>
      <c r="K72" s="861"/>
      <c r="L72" s="861"/>
      <c r="M72" s="861"/>
      <c r="N72" s="861"/>
      <c r="O72" s="861"/>
      <c r="P72" s="862"/>
      <c r="Q72" s="863">
        <v>138</v>
      </c>
      <c r="R72" s="817"/>
      <c r="S72" s="817"/>
      <c r="T72" s="817"/>
      <c r="U72" s="817"/>
      <c r="V72" s="817">
        <v>94</v>
      </c>
      <c r="W72" s="817"/>
      <c r="X72" s="817"/>
      <c r="Y72" s="817"/>
      <c r="Z72" s="817"/>
      <c r="AA72" s="817">
        <v>44</v>
      </c>
      <c r="AB72" s="817"/>
      <c r="AC72" s="817"/>
      <c r="AD72" s="817"/>
      <c r="AE72" s="817"/>
      <c r="AF72" s="817">
        <v>44</v>
      </c>
      <c r="AG72" s="817"/>
      <c r="AH72" s="817"/>
      <c r="AI72" s="817"/>
      <c r="AJ72" s="817"/>
      <c r="AK72" s="817" t="s">
        <v>553</v>
      </c>
      <c r="AL72" s="817"/>
      <c r="AM72" s="817"/>
      <c r="AN72" s="817"/>
      <c r="AO72" s="817"/>
      <c r="AP72" s="817" t="s">
        <v>553</v>
      </c>
      <c r="AQ72" s="817"/>
      <c r="AR72" s="817"/>
      <c r="AS72" s="817"/>
      <c r="AT72" s="817"/>
      <c r="AU72" s="817" t="s">
        <v>553</v>
      </c>
      <c r="AV72" s="817"/>
      <c r="AW72" s="817"/>
      <c r="AX72" s="817"/>
      <c r="AY72" s="817"/>
      <c r="AZ72" s="819" t="s">
        <v>557</v>
      </c>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552</v>
      </c>
      <c r="C73" s="861"/>
      <c r="D73" s="861"/>
      <c r="E73" s="861"/>
      <c r="F73" s="861"/>
      <c r="G73" s="861"/>
      <c r="H73" s="861"/>
      <c r="I73" s="861"/>
      <c r="J73" s="861"/>
      <c r="K73" s="861"/>
      <c r="L73" s="861"/>
      <c r="M73" s="861"/>
      <c r="N73" s="861"/>
      <c r="O73" s="861"/>
      <c r="P73" s="862"/>
      <c r="Q73" s="863">
        <v>308</v>
      </c>
      <c r="R73" s="817"/>
      <c r="S73" s="817"/>
      <c r="T73" s="817"/>
      <c r="U73" s="817"/>
      <c r="V73" s="817">
        <v>290</v>
      </c>
      <c r="W73" s="817"/>
      <c r="X73" s="817"/>
      <c r="Y73" s="817"/>
      <c r="Z73" s="817"/>
      <c r="AA73" s="817">
        <v>18</v>
      </c>
      <c r="AB73" s="817"/>
      <c r="AC73" s="817"/>
      <c r="AD73" s="817"/>
      <c r="AE73" s="817"/>
      <c r="AF73" s="817">
        <v>18</v>
      </c>
      <c r="AG73" s="817"/>
      <c r="AH73" s="817"/>
      <c r="AI73" s="817"/>
      <c r="AJ73" s="817"/>
      <c r="AK73" s="817">
        <v>7</v>
      </c>
      <c r="AL73" s="817"/>
      <c r="AM73" s="817"/>
      <c r="AN73" s="817"/>
      <c r="AO73" s="817"/>
      <c r="AP73" s="817" t="s">
        <v>553</v>
      </c>
      <c r="AQ73" s="817"/>
      <c r="AR73" s="817"/>
      <c r="AS73" s="817"/>
      <c r="AT73" s="817"/>
      <c r="AU73" s="817" t="s">
        <v>553</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378</v>
      </c>
      <c r="B88" s="776" t="s">
        <v>403</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16749</v>
      </c>
      <c r="AG88" s="831"/>
      <c r="AH88" s="831"/>
      <c r="AI88" s="831"/>
      <c r="AJ88" s="831"/>
      <c r="AK88" s="828"/>
      <c r="AL88" s="828"/>
      <c r="AM88" s="828"/>
      <c r="AN88" s="828"/>
      <c r="AO88" s="828"/>
      <c r="AP88" s="831">
        <v>635</v>
      </c>
      <c r="AQ88" s="831"/>
      <c r="AR88" s="831"/>
      <c r="AS88" s="831"/>
      <c r="AT88" s="831"/>
      <c r="AU88" s="831">
        <v>82</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378</v>
      </c>
      <c r="BR102" s="776" t="s">
        <v>404</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c r="CS102" s="839"/>
      <c r="CT102" s="839"/>
      <c r="CU102" s="839"/>
      <c r="CV102" s="878"/>
      <c r="CW102" s="877"/>
      <c r="CX102" s="839"/>
      <c r="CY102" s="839"/>
      <c r="CZ102" s="839"/>
      <c r="DA102" s="878"/>
      <c r="DB102" s="877"/>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405</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406</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407</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408</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409</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410</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411</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412</v>
      </c>
      <c r="AB109" s="880"/>
      <c r="AC109" s="880"/>
      <c r="AD109" s="880"/>
      <c r="AE109" s="881"/>
      <c r="AF109" s="879" t="s">
        <v>413</v>
      </c>
      <c r="AG109" s="880"/>
      <c r="AH109" s="880"/>
      <c r="AI109" s="880"/>
      <c r="AJ109" s="881"/>
      <c r="AK109" s="879" t="s">
        <v>295</v>
      </c>
      <c r="AL109" s="880"/>
      <c r="AM109" s="880"/>
      <c r="AN109" s="880"/>
      <c r="AO109" s="881"/>
      <c r="AP109" s="879" t="s">
        <v>414</v>
      </c>
      <c r="AQ109" s="880"/>
      <c r="AR109" s="880"/>
      <c r="AS109" s="880"/>
      <c r="AT109" s="882"/>
      <c r="AU109" s="899" t="s">
        <v>411</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412</v>
      </c>
      <c r="BR109" s="880"/>
      <c r="BS109" s="880"/>
      <c r="BT109" s="880"/>
      <c r="BU109" s="881"/>
      <c r="BV109" s="879" t="s">
        <v>413</v>
      </c>
      <c r="BW109" s="880"/>
      <c r="BX109" s="880"/>
      <c r="BY109" s="880"/>
      <c r="BZ109" s="881"/>
      <c r="CA109" s="879" t="s">
        <v>295</v>
      </c>
      <c r="CB109" s="880"/>
      <c r="CC109" s="880"/>
      <c r="CD109" s="880"/>
      <c r="CE109" s="881"/>
      <c r="CF109" s="900" t="s">
        <v>414</v>
      </c>
      <c r="CG109" s="900"/>
      <c r="CH109" s="900"/>
      <c r="CI109" s="900"/>
      <c r="CJ109" s="900"/>
      <c r="CK109" s="879" t="s">
        <v>415</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412</v>
      </c>
      <c r="DH109" s="880"/>
      <c r="DI109" s="880"/>
      <c r="DJ109" s="880"/>
      <c r="DK109" s="881"/>
      <c r="DL109" s="879" t="s">
        <v>413</v>
      </c>
      <c r="DM109" s="880"/>
      <c r="DN109" s="880"/>
      <c r="DO109" s="880"/>
      <c r="DP109" s="881"/>
      <c r="DQ109" s="879" t="s">
        <v>295</v>
      </c>
      <c r="DR109" s="880"/>
      <c r="DS109" s="880"/>
      <c r="DT109" s="880"/>
      <c r="DU109" s="881"/>
      <c r="DV109" s="879" t="s">
        <v>414</v>
      </c>
      <c r="DW109" s="880"/>
      <c r="DX109" s="880"/>
      <c r="DY109" s="880"/>
      <c r="DZ109" s="882"/>
    </row>
    <row r="110" spans="1:131" s="212" customFormat="1" ht="26.25" customHeight="1" x14ac:dyDescent="0.2">
      <c r="A110" s="883" t="s">
        <v>416</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756416</v>
      </c>
      <c r="AB110" s="887"/>
      <c r="AC110" s="887"/>
      <c r="AD110" s="887"/>
      <c r="AE110" s="888"/>
      <c r="AF110" s="889">
        <v>676350</v>
      </c>
      <c r="AG110" s="887"/>
      <c r="AH110" s="887"/>
      <c r="AI110" s="887"/>
      <c r="AJ110" s="888"/>
      <c r="AK110" s="889">
        <v>637326</v>
      </c>
      <c r="AL110" s="887"/>
      <c r="AM110" s="887"/>
      <c r="AN110" s="887"/>
      <c r="AO110" s="888"/>
      <c r="AP110" s="890">
        <v>16.899999999999999</v>
      </c>
      <c r="AQ110" s="891"/>
      <c r="AR110" s="891"/>
      <c r="AS110" s="891"/>
      <c r="AT110" s="892"/>
      <c r="AU110" s="893" t="s">
        <v>69</v>
      </c>
      <c r="AV110" s="894"/>
      <c r="AW110" s="894"/>
      <c r="AX110" s="894"/>
      <c r="AY110" s="894"/>
      <c r="AZ110" s="916" t="s">
        <v>417</v>
      </c>
      <c r="BA110" s="884"/>
      <c r="BB110" s="884"/>
      <c r="BC110" s="884"/>
      <c r="BD110" s="884"/>
      <c r="BE110" s="884"/>
      <c r="BF110" s="884"/>
      <c r="BG110" s="884"/>
      <c r="BH110" s="884"/>
      <c r="BI110" s="884"/>
      <c r="BJ110" s="884"/>
      <c r="BK110" s="884"/>
      <c r="BL110" s="884"/>
      <c r="BM110" s="884"/>
      <c r="BN110" s="884"/>
      <c r="BO110" s="884"/>
      <c r="BP110" s="885"/>
      <c r="BQ110" s="917">
        <v>5633157</v>
      </c>
      <c r="BR110" s="918"/>
      <c r="BS110" s="918"/>
      <c r="BT110" s="918"/>
      <c r="BU110" s="918"/>
      <c r="BV110" s="918">
        <v>5152317</v>
      </c>
      <c r="BW110" s="918"/>
      <c r="BX110" s="918"/>
      <c r="BY110" s="918"/>
      <c r="BZ110" s="918"/>
      <c r="CA110" s="918">
        <v>4710587</v>
      </c>
      <c r="CB110" s="918"/>
      <c r="CC110" s="918"/>
      <c r="CD110" s="918"/>
      <c r="CE110" s="918"/>
      <c r="CF110" s="931">
        <v>124.6</v>
      </c>
      <c r="CG110" s="932"/>
      <c r="CH110" s="932"/>
      <c r="CI110" s="932"/>
      <c r="CJ110" s="932"/>
      <c r="CK110" s="933" t="s">
        <v>418</v>
      </c>
      <c r="CL110" s="934"/>
      <c r="CM110" s="916" t="s">
        <v>419</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420</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421</v>
      </c>
      <c r="BA111" s="910"/>
      <c r="BB111" s="910"/>
      <c r="BC111" s="910"/>
      <c r="BD111" s="910"/>
      <c r="BE111" s="910"/>
      <c r="BF111" s="910"/>
      <c r="BG111" s="910"/>
      <c r="BH111" s="910"/>
      <c r="BI111" s="910"/>
      <c r="BJ111" s="910"/>
      <c r="BK111" s="910"/>
      <c r="BL111" s="910"/>
      <c r="BM111" s="910"/>
      <c r="BN111" s="910"/>
      <c r="BO111" s="910"/>
      <c r="BP111" s="911"/>
      <c r="BQ111" s="912">
        <v>14961</v>
      </c>
      <c r="BR111" s="913"/>
      <c r="BS111" s="913"/>
      <c r="BT111" s="913"/>
      <c r="BU111" s="913"/>
      <c r="BV111" s="913">
        <v>8452</v>
      </c>
      <c r="BW111" s="913"/>
      <c r="BX111" s="913"/>
      <c r="BY111" s="913"/>
      <c r="BZ111" s="913"/>
      <c r="CA111" s="913">
        <v>3905</v>
      </c>
      <c r="CB111" s="913"/>
      <c r="CC111" s="913"/>
      <c r="CD111" s="913"/>
      <c r="CE111" s="913"/>
      <c r="CF111" s="907">
        <v>0.1</v>
      </c>
      <c r="CG111" s="908"/>
      <c r="CH111" s="908"/>
      <c r="CI111" s="908"/>
      <c r="CJ111" s="908"/>
      <c r="CK111" s="935"/>
      <c r="CL111" s="936"/>
      <c r="CM111" s="909" t="s">
        <v>422</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423</v>
      </c>
      <c r="B112" s="940"/>
      <c r="C112" s="910" t="s">
        <v>424</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425</v>
      </c>
      <c r="BA112" s="910"/>
      <c r="BB112" s="910"/>
      <c r="BC112" s="910"/>
      <c r="BD112" s="910"/>
      <c r="BE112" s="910"/>
      <c r="BF112" s="910"/>
      <c r="BG112" s="910"/>
      <c r="BH112" s="910"/>
      <c r="BI112" s="910"/>
      <c r="BJ112" s="910"/>
      <c r="BK112" s="910"/>
      <c r="BL112" s="910"/>
      <c r="BM112" s="910"/>
      <c r="BN112" s="910"/>
      <c r="BO112" s="910"/>
      <c r="BP112" s="911"/>
      <c r="BQ112" s="912">
        <v>1100816</v>
      </c>
      <c r="BR112" s="913"/>
      <c r="BS112" s="913"/>
      <c r="BT112" s="913"/>
      <c r="BU112" s="913"/>
      <c r="BV112" s="913">
        <v>954599</v>
      </c>
      <c r="BW112" s="913"/>
      <c r="BX112" s="913"/>
      <c r="BY112" s="913"/>
      <c r="BZ112" s="913"/>
      <c r="CA112" s="913">
        <v>800513</v>
      </c>
      <c r="CB112" s="913"/>
      <c r="CC112" s="913"/>
      <c r="CD112" s="913"/>
      <c r="CE112" s="913"/>
      <c r="CF112" s="907">
        <v>21.2</v>
      </c>
      <c r="CG112" s="908"/>
      <c r="CH112" s="908"/>
      <c r="CI112" s="908"/>
      <c r="CJ112" s="908"/>
      <c r="CK112" s="935"/>
      <c r="CL112" s="936"/>
      <c r="CM112" s="909" t="s">
        <v>426</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427</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75972</v>
      </c>
      <c r="AB113" s="925"/>
      <c r="AC113" s="925"/>
      <c r="AD113" s="925"/>
      <c r="AE113" s="926"/>
      <c r="AF113" s="927">
        <v>81741</v>
      </c>
      <c r="AG113" s="925"/>
      <c r="AH113" s="925"/>
      <c r="AI113" s="925"/>
      <c r="AJ113" s="926"/>
      <c r="AK113" s="927">
        <v>79222</v>
      </c>
      <c r="AL113" s="925"/>
      <c r="AM113" s="925"/>
      <c r="AN113" s="925"/>
      <c r="AO113" s="926"/>
      <c r="AP113" s="928">
        <v>2.1</v>
      </c>
      <c r="AQ113" s="929"/>
      <c r="AR113" s="929"/>
      <c r="AS113" s="929"/>
      <c r="AT113" s="930"/>
      <c r="AU113" s="895"/>
      <c r="AV113" s="896"/>
      <c r="AW113" s="896"/>
      <c r="AX113" s="896"/>
      <c r="AY113" s="896"/>
      <c r="AZ113" s="909" t="s">
        <v>428</v>
      </c>
      <c r="BA113" s="910"/>
      <c r="BB113" s="910"/>
      <c r="BC113" s="910"/>
      <c r="BD113" s="910"/>
      <c r="BE113" s="910"/>
      <c r="BF113" s="910"/>
      <c r="BG113" s="910"/>
      <c r="BH113" s="910"/>
      <c r="BI113" s="910"/>
      <c r="BJ113" s="910"/>
      <c r="BK113" s="910"/>
      <c r="BL113" s="910"/>
      <c r="BM113" s="910"/>
      <c r="BN113" s="910"/>
      <c r="BO113" s="910"/>
      <c r="BP113" s="911"/>
      <c r="BQ113" s="912">
        <v>137812</v>
      </c>
      <c r="BR113" s="913"/>
      <c r="BS113" s="913"/>
      <c r="BT113" s="913"/>
      <c r="BU113" s="913"/>
      <c r="BV113" s="913">
        <v>123937</v>
      </c>
      <c r="BW113" s="913"/>
      <c r="BX113" s="913"/>
      <c r="BY113" s="913"/>
      <c r="BZ113" s="913"/>
      <c r="CA113" s="913">
        <v>81892</v>
      </c>
      <c r="CB113" s="913"/>
      <c r="CC113" s="913"/>
      <c r="CD113" s="913"/>
      <c r="CE113" s="913"/>
      <c r="CF113" s="907">
        <v>2.2000000000000002</v>
      </c>
      <c r="CG113" s="908"/>
      <c r="CH113" s="908"/>
      <c r="CI113" s="908"/>
      <c r="CJ113" s="908"/>
      <c r="CK113" s="935"/>
      <c r="CL113" s="936"/>
      <c r="CM113" s="909" t="s">
        <v>429</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430</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50271</v>
      </c>
      <c r="AB114" s="946"/>
      <c r="AC114" s="946"/>
      <c r="AD114" s="946"/>
      <c r="AE114" s="947"/>
      <c r="AF114" s="948">
        <v>48415</v>
      </c>
      <c r="AG114" s="946"/>
      <c r="AH114" s="946"/>
      <c r="AI114" s="946"/>
      <c r="AJ114" s="947"/>
      <c r="AK114" s="948">
        <v>50467</v>
      </c>
      <c r="AL114" s="946"/>
      <c r="AM114" s="946"/>
      <c r="AN114" s="946"/>
      <c r="AO114" s="947"/>
      <c r="AP114" s="949">
        <v>1.3</v>
      </c>
      <c r="AQ114" s="950"/>
      <c r="AR114" s="950"/>
      <c r="AS114" s="950"/>
      <c r="AT114" s="951"/>
      <c r="AU114" s="895"/>
      <c r="AV114" s="896"/>
      <c r="AW114" s="896"/>
      <c r="AX114" s="896"/>
      <c r="AY114" s="896"/>
      <c r="AZ114" s="909" t="s">
        <v>431</v>
      </c>
      <c r="BA114" s="910"/>
      <c r="BB114" s="910"/>
      <c r="BC114" s="910"/>
      <c r="BD114" s="910"/>
      <c r="BE114" s="910"/>
      <c r="BF114" s="910"/>
      <c r="BG114" s="910"/>
      <c r="BH114" s="910"/>
      <c r="BI114" s="910"/>
      <c r="BJ114" s="910"/>
      <c r="BK114" s="910"/>
      <c r="BL114" s="910"/>
      <c r="BM114" s="910"/>
      <c r="BN114" s="910"/>
      <c r="BO114" s="910"/>
      <c r="BP114" s="911"/>
      <c r="BQ114" s="912">
        <v>1501094</v>
      </c>
      <c r="BR114" s="913"/>
      <c r="BS114" s="913"/>
      <c r="BT114" s="913"/>
      <c r="BU114" s="913"/>
      <c r="BV114" s="913">
        <v>1515551</v>
      </c>
      <c r="BW114" s="913"/>
      <c r="BX114" s="913"/>
      <c r="BY114" s="913"/>
      <c r="BZ114" s="913"/>
      <c r="CA114" s="913">
        <v>1508924</v>
      </c>
      <c r="CB114" s="913"/>
      <c r="CC114" s="913"/>
      <c r="CD114" s="913"/>
      <c r="CE114" s="913"/>
      <c r="CF114" s="907">
        <v>39.9</v>
      </c>
      <c r="CG114" s="908"/>
      <c r="CH114" s="908"/>
      <c r="CI114" s="908"/>
      <c r="CJ114" s="908"/>
      <c r="CK114" s="935"/>
      <c r="CL114" s="936"/>
      <c r="CM114" s="909" t="s">
        <v>432</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433</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8169</v>
      </c>
      <c r="AB115" s="925"/>
      <c r="AC115" s="925"/>
      <c r="AD115" s="925"/>
      <c r="AE115" s="926"/>
      <c r="AF115" s="927">
        <v>7029</v>
      </c>
      <c r="AG115" s="925"/>
      <c r="AH115" s="925"/>
      <c r="AI115" s="925"/>
      <c r="AJ115" s="926"/>
      <c r="AK115" s="927">
        <v>4985</v>
      </c>
      <c r="AL115" s="925"/>
      <c r="AM115" s="925"/>
      <c r="AN115" s="925"/>
      <c r="AO115" s="926"/>
      <c r="AP115" s="928">
        <v>0.1</v>
      </c>
      <c r="AQ115" s="929"/>
      <c r="AR115" s="929"/>
      <c r="AS115" s="929"/>
      <c r="AT115" s="930"/>
      <c r="AU115" s="895"/>
      <c r="AV115" s="896"/>
      <c r="AW115" s="896"/>
      <c r="AX115" s="896"/>
      <c r="AY115" s="896"/>
      <c r="AZ115" s="909" t="s">
        <v>434</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435</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436</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437</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438</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439</v>
      </c>
      <c r="Z117" s="881"/>
      <c r="AA117" s="965">
        <v>890828</v>
      </c>
      <c r="AB117" s="966"/>
      <c r="AC117" s="966"/>
      <c r="AD117" s="966"/>
      <c r="AE117" s="967"/>
      <c r="AF117" s="968">
        <v>813535</v>
      </c>
      <c r="AG117" s="966"/>
      <c r="AH117" s="966"/>
      <c r="AI117" s="966"/>
      <c r="AJ117" s="967"/>
      <c r="AK117" s="968">
        <v>772000</v>
      </c>
      <c r="AL117" s="966"/>
      <c r="AM117" s="966"/>
      <c r="AN117" s="966"/>
      <c r="AO117" s="967"/>
      <c r="AP117" s="969"/>
      <c r="AQ117" s="970"/>
      <c r="AR117" s="970"/>
      <c r="AS117" s="970"/>
      <c r="AT117" s="971"/>
      <c r="AU117" s="895"/>
      <c r="AV117" s="896"/>
      <c r="AW117" s="896"/>
      <c r="AX117" s="896"/>
      <c r="AY117" s="896"/>
      <c r="AZ117" s="961" t="s">
        <v>440</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441</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415</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412</v>
      </c>
      <c r="AB118" s="880"/>
      <c r="AC118" s="880"/>
      <c r="AD118" s="880"/>
      <c r="AE118" s="881"/>
      <c r="AF118" s="879" t="s">
        <v>413</v>
      </c>
      <c r="AG118" s="880"/>
      <c r="AH118" s="880"/>
      <c r="AI118" s="880"/>
      <c r="AJ118" s="881"/>
      <c r="AK118" s="879" t="s">
        <v>295</v>
      </c>
      <c r="AL118" s="880"/>
      <c r="AM118" s="880"/>
      <c r="AN118" s="880"/>
      <c r="AO118" s="881"/>
      <c r="AP118" s="957" t="s">
        <v>414</v>
      </c>
      <c r="AQ118" s="958"/>
      <c r="AR118" s="958"/>
      <c r="AS118" s="958"/>
      <c r="AT118" s="959"/>
      <c r="AU118" s="895"/>
      <c r="AV118" s="896"/>
      <c r="AW118" s="896"/>
      <c r="AX118" s="896"/>
      <c r="AY118" s="896"/>
      <c r="AZ118" s="960" t="s">
        <v>442</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443</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4" t="s">
        <v>418</v>
      </c>
      <c r="B119" s="934"/>
      <c r="C119" s="916" t="s">
        <v>419</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178</v>
      </c>
      <c r="BA119" s="235"/>
      <c r="BB119" s="235"/>
      <c r="BC119" s="235"/>
      <c r="BD119" s="235"/>
      <c r="BE119" s="235"/>
      <c r="BF119" s="235"/>
      <c r="BG119" s="235"/>
      <c r="BH119" s="235"/>
      <c r="BI119" s="235"/>
      <c r="BJ119" s="235"/>
      <c r="BK119" s="235"/>
      <c r="BL119" s="235"/>
      <c r="BM119" s="235"/>
      <c r="BN119" s="235"/>
      <c r="BO119" s="964" t="s">
        <v>444</v>
      </c>
      <c r="BP119" s="992"/>
      <c r="BQ119" s="986">
        <v>8387840</v>
      </c>
      <c r="BR119" s="987"/>
      <c r="BS119" s="987"/>
      <c r="BT119" s="987"/>
      <c r="BU119" s="987"/>
      <c r="BV119" s="987">
        <v>7754856</v>
      </c>
      <c r="BW119" s="987"/>
      <c r="BX119" s="987"/>
      <c r="BY119" s="987"/>
      <c r="BZ119" s="987"/>
      <c r="CA119" s="987">
        <v>7105821</v>
      </c>
      <c r="CB119" s="987"/>
      <c r="CC119" s="987"/>
      <c r="CD119" s="987"/>
      <c r="CE119" s="987"/>
      <c r="CF119" s="988"/>
      <c r="CG119" s="989"/>
      <c r="CH119" s="989"/>
      <c r="CI119" s="989"/>
      <c r="CJ119" s="990"/>
      <c r="CK119" s="937"/>
      <c r="CL119" s="938"/>
      <c r="CM119" s="960" t="s">
        <v>445</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v>14961</v>
      </c>
      <c r="DH119" s="973"/>
      <c r="DI119" s="973"/>
      <c r="DJ119" s="973"/>
      <c r="DK119" s="974"/>
      <c r="DL119" s="972">
        <v>8452</v>
      </c>
      <c r="DM119" s="973"/>
      <c r="DN119" s="973"/>
      <c r="DO119" s="973"/>
      <c r="DP119" s="974"/>
      <c r="DQ119" s="972">
        <v>3905</v>
      </c>
      <c r="DR119" s="973"/>
      <c r="DS119" s="973"/>
      <c r="DT119" s="973"/>
      <c r="DU119" s="974"/>
      <c r="DV119" s="975">
        <v>0.1</v>
      </c>
      <c r="DW119" s="976"/>
      <c r="DX119" s="976"/>
      <c r="DY119" s="976"/>
      <c r="DZ119" s="977"/>
    </row>
    <row r="120" spans="1:130" s="212" customFormat="1" ht="26.25" customHeight="1" x14ac:dyDescent="0.2">
      <c r="A120" s="1045"/>
      <c r="B120" s="936"/>
      <c r="C120" s="909" t="s">
        <v>422</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446</v>
      </c>
      <c r="AV120" s="979"/>
      <c r="AW120" s="979"/>
      <c r="AX120" s="979"/>
      <c r="AY120" s="980"/>
      <c r="AZ120" s="916" t="s">
        <v>447</v>
      </c>
      <c r="BA120" s="884"/>
      <c r="BB120" s="884"/>
      <c r="BC120" s="884"/>
      <c r="BD120" s="884"/>
      <c r="BE120" s="884"/>
      <c r="BF120" s="884"/>
      <c r="BG120" s="884"/>
      <c r="BH120" s="884"/>
      <c r="BI120" s="884"/>
      <c r="BJ120" s="884"/>
      <c r="BK120" s="884"/>
      <c r="BL120" s="884"/>
      <c r="BM120" s="884"/>
      <c r="BN120" s="884"/>
      <c r="BO120" s="884"/>
      <c r="BP120" s="885"/>
      <c r="BQ120" s="917">
        <v>2083575</v>
      </c>
      <c r="BR120" s="918"/>
      <c r="BS120" s="918"/>
      <c r="BT120" s="918"/>
      <c r="BU120" s="918"/>
      <c r="BV120" s="918">
        <v>2079126</v>
      </c>
      <c r="BW120" s="918"/>
      <c r="BX120" s="918"/>
      <c r="BY120" s="918"/>
      <c r="BZ120" s="918"/>
      <c r="CA120" s="918">
        <v>2095748</v>
      </c>
      <c r="CB120" s="918"/>
      <c r="CC120" s="918"/>
      <c r="CD120" s="918"/>
      <c r="CE120" s="918"/>
      <c r="CF120" s="931">
        <v>55.4</v>
      </c>
      <c r="CG120" s="932"/>
      <c r="CH120" s="932"/>
      <c r="CI120" s="932"/>
      <c r="CJ120" s="932"/>
      <c r="CK120" s="993" t="s">
        <v>448</v>
      </c>
      <c r="CL120" s="994"/>
      <c r="CM120" s="994"/>
      <c r="CN120" s="994"/>
      <c r="CO120" s="995"/>
      <c r="CP120" s="1001" t="s">
        <v>395</v>
      </c>
      <c r="CQ120" s="1002"/>
      <c r="CR120" s="1002"/>
      <c r="CS120" s="1002"/>
      <c r="CT120" s="1002"/>
      <c r="CU120" s="1002"/>
      <c r="CV120" s="1002"/>
      <c r="CW120" s="1002"/>
      <c r="CX120" s="1002"/>
      <c r="CY120" s="1002"/>
      <c r="CZ120" s="1002"/>
      <c r="DA120" s="1002"/>
      <c r="DB120" s="1002"/>
      <c r="DC120" s="1002"/>
      <c r="DD120" s="1002"/>
      <c r="DE120" s="1002"/>
      <c r="DF120" s="1003"/>
      <c r="DG120" s="917">
        <v>1088256</v>
      </c>
      <c r="DH120" s="918"/>
      <c r="DI120" s="918"/>
      <c r="DJ120" s="918"/>
      <c r="DK120" s="918"/>
      <c r="DL120" s="918">
        <v>936478</v>
      </c>
      <c r="DM120" s="918"/>
      <c r="DN120" s="918"/>
      <c r="DO120" s="918"/>
      <c r="DP120" s="918"/>
      <c r="DQ120" s="918">
        <v>775680</v>
      </c>
      <c r="DR120" s="918"/>
      <c r="DS120" s="918"/>
      <c r="DT120" s="918"/>
      <c r="DU120" s="918"/>
      <c r="DV120" s="919">
        <v>20.5</v>
      </c>
      <c r="DW120" s="919"/>
      <c r="DX120" s="919"/>
      <c r="DY120" s="919"/>
      <c r="DZ120" s="920"/>
    </row>
    <row r="121" spans="1:130" s="212" customFormat="1" ht="26.25" customHeight="1" x14ac:dyDescent="0.2">
      <c r="A121" s="1045"/>
      <c r="B121" s="936"/>
      <c r="C121" s="961" t="s">
        <v>449</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450</v>
      </c>
      <c r="BA121" s="910"/>
      <c r="BB121" s="910"/>
      <c r="BC121" s="910"/>
      <c r="BD121" s="910"/>
      <c r="BE121" s="910"/>
      <c r="BF121" s="910"/>
      <c r="BG121" s="910"/>
      <c r="BH121" s="910"/>
      <c r="BI121" s="910"/>
      <c r="BJ121" s="910"/>
      <c r="BK121" s="910"/>
      <c r="BL121" s="910"/>
      <c r="BM121" s="910"/>
      <c r="BN121" s="910"/>
      <c r="BO121" s="910"/>
      <c r="BP121" s="911"/>
      <c r="BQ121" s="912">
        <v>16466</v>
      </c>
      <c r="BR121" s="913"/>
      <c r="BS121" s="913"/>
      <c r="BT121" s="913"/>
      <c r="BU121" s="913"/>
      <c r="BV121" s="913">
        <v>7004</v>
      </c>
      <c r="BW121" s="913"/>
      <c r="BX121" s="913"/>
      <c r="BY121" s="913"/>
      <c r="BZ121" s="913"/>
      <c r="CA121" s="913">
        <v>2053</v>
      </c>
      <c r="CB121" s="913"/>
      <c r="CC121" s="913"/>
      <c r="CD121" s="913"/>
      <c r="CE121" s="913"/>
      <c r="CF121" s="907">
        <v>0.1</v>
      </c>
      <c r="CG121" s="908"/>
      <c r="CH121" s="908"/>
      <c r="CI121" s="908"/>
      <c r="CJ121" s="908"/>
      <c r="CK121" s="996"/>
      <c r="CL121" s="997"/>
      <c r="CM121" s="997"/>
      <c r="CN121" s="997"/>
      <c r="CO121" s="998"/>
      <c r="CP121" s="1006" t="s">
        <v>393</v>
      </c>
      <c r="CQ121" s="1007"/>
      <c r="CR121" s="1007"/>
      <c r="CS121" s="1007"/>
      <c r="CT121" s="1007"/>
      <c r="CU121" s="1007"/>
      <c r="CV121" s="1007"/>
      <c r="CW121" s="1007"/>
      <c r="CX121" s="1007"/>
      <c r="CY121" s="1007"/>
      <c r="CZ121" s="1007"/>
      <c r="DA121" s="1007"/>
      <c r="DB121" s="1007"/>
      <c r="DC121" s="1007"/>
      <c r="DD121" s="1007"/>
      <c r="DE121" s="1007"/>
      <c r="DF121" s="1008"/>
      <c r="DG121" s="912">
        <v>12560</v>
      </c>
      <c r="DH121" s="913"/>
      <c r="DI121" s="913"/>
      <c r="DJ121" s="913"/>
      <c r="DK121" s="913"/>
      <c r="DL121" s="913">
        <v>18121</v>
      </c>
      <c r="DM121" s="913"/>
      <c r="DN121" s="913"/>
      <c r="DO121" s="913"/>
      <c r="DP121" s="913"/>
      <c r="DQ121" s="913">
        <v>24833</v>
      </c>
      <c r="DR121" s="913"/>
      <c r="DS121" s="913"/>
      <c r="DT121" s="913"/>
      <c r="DU121" s="913"/>
      <c r="DV121" s="914">
        <v>0.7</v>
      </c>
      <c r="DW121" s="914"/>
      <c r="DX121" s="914"/>
      <c r="DY121" s="914"/>
      <c r="DZ121" s="915"/>
    </row>
    <row r="122" spans="1:130" s="212" customFormat="1" ht="26.25" customHeight="1" x14ac:dyDescent="0.2">
      <c r="A122" s="1045"/>
      <c r="B122" s="936"/>
      <c r="C122" s="909" t="s">
        <v>432</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451</v>
      </c>
      <c r="BA122" s="952"/>
      <c r="BB122" s="952"/>
      <c r="BC122" s="952"/>
      <c r="BD122" s="952"/>
      <c r="BE122" s="952"/>
      <c r="BF122" s="952"/>
      <c r="BG122" s="952"/>
      <c r="BH122" s="952"/>
      <c r="BI122" s="952"/>
      <c r="BJ122" s="952"/>
      <c r="BK122" s="952"/>
      <c r="BL122" s="952"/>
      <c r="BM122" s="952"/>
      <c r="BN122" s="952"/>
      <c r="BO122" s="952"/>
      <c r="BP122" s="953"/>
      <c r="BQ122" s="986">
        <v>6923736</v>
      </c>
      <c r="BR122" s="987"/>
      <c r="BS122" s="987"/>
      <c r="BT122" s="987"/>
      <c r="BU122" s="987"/>
      <c r="BV122" s="987">
        <v>6463595</v>
      </c>
      <c r="BW122" s="987"/>
      <c r="BX122" s="987"/>
      <c r="BY122" s="987"/>
      <c r="BZ122" s="987"/>
      <c r="CA122" s="987">
        <v>5934324</v>
      </c>
      <c r="CB122" s="987"/>
      <c r="CC122" s="987"/>
      <c r="CD122" s="987"/>
      <c r="CE122" s="987"/>
      <c r="CF122" s="1004">
        <v>157</v>
      </c>
      <c r="CG122" s="1005"/>
      <c r="CH122" s="1005"/>
      <c r="CI122" s="1005"/>
      <c r="CJ122" s="1005"/>
      <c r="CK122" s="996"/>
      <c r="CL122" s="997"/>
      <c r="CM122" s="997"/>
      <c r="CN122" s="997"/>
      <c r="CO122" s="998"/>
      <c r="CP122" s="1006" t="s">
        <v>396</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5"/>
      <c r="B123" s="936"/>
      <c r="C123" s="909" t="s">
        <v>438</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178</v>
      </c>
      <c r="BA123" s="235"/>
      <c r="BB123" s="235"/>
      <c r="BC123" s="235"/>
      <c r="BD123" s="235"/>
      <c r="BE123" s="235"/>
      <c r="BF123" s="235"/>
      <c r="BG123" s="235"/>
      <c r="BH123" s="235"/>
      <c r="BI123" s="235"/>
      <c r="BJ123" s="235"/>
      <c r="BK123" s="235"/>
      <c r="BL123" s="235"/>
      <c r="BM123" s="235"/>
      <c r="BN123" s="235"/>
      <c r="BO123" s="964" t="s">
        <v>452</v>
      </c>
      <c r="BP123" s="992"/>
      <c r="BQ123" s="1051">
        <v>9023777</v>
      </c>
      <c r="BR123" s="1018"/>
      <c r="BS123" s="1018"/>
      <c r="BT123" s="1018"/>
      <c r="BU123" s="1018"/>
      <c r="BV123" s="1018">
        <v>8549725</v>
      </c>
      <c r="BW123" s="1018"/>
      <c r="BX123" s="1018"/>
      <c r="BY123" s="1018"/>
      <c r="BZ123" s="1018"/>
      <c r="CA123" s="1018">
        <v>8032125</v>
      </c>
      <c r="CB123" s="1018"/>
      <c r="CC123" s="1018"/>
      <c r="CD123" s="1018"/>
      <c r="CE123" s="1018"/>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12" customFormat="1" ht="26.25" customHeight="1" thickBot="1" x14ac:dyDescent="0.25">
      <c r="A124" s="1045"/>
      <c r="B124" s="936"/>
      <c r="C124" s="909" t="s">
        <v>441</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7" t="s">
        <v>453</v>
      </c>
      <c r="AV124" s="1048"/>
      <c r="AW124" s="1048"/>
      <c r="AX124" s="1048"/>
      <c r="AY124" s="1048"/>
      <c r="AZ124" s="1048"/>
      <c r="BA124" s="1048"/>
      <c r="BB124" s="1048"/>
      <c r="BC124" s="1048"/>
      <c r="BD124" s="1048"/>
      <c r="BE124" s="1048"/>
      <c r="BF124" s="1048"/>
      <c r="BG124" s="1048"/>
      <c r="BH124" s="1048"/>
      <c r="BI124" s="1048"/>
      <c r="BJ124" s="1048"/>
      <c r="BK124" s="1048"/>
      <c r="BL124" s="1048"/>
      <c r="BM124" s="1048"/>
      <c r="BN124" s="1048"/>
      <c r="BO124" s="1048"/>
      <c r="BP124" s="1049"/>
      <c r="BQ124" s="1050"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454</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5"/>
      <c r="B125" s="936"/>
      <c r="C125" s="909" t="s">
        <v>443</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455</v>
      </c>
      <c r="CL125" s="994"/>
      <c r="CM125" s="994"/>
      <c r="CN125" s="994"/>
      <c r="CO125" s="995"/>
      <c r="CP125" s="916" t="s">
        <v>456</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5"/>
      <c r="B126" s="936"/>
      <c r="C126" s="909" t="s">
        <v>445</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8169</v>
      </c>
      <c r="AB126" s="946"/>
      <c r="AC126" s="946"/>
      <c r="AD126" s="946"/>
      <c r="AE126" s="947"/>
      <c r="AF126" s="948">
        <v>7029</v>
      </c>
      <c r="AG126" s="946"/>
      <c r="AH126" s="946"/>
      <c r="AI126" s="946"/>
      <c r="AJ126" s="947"/>
      <c r="AK126" s="948">
        <v>4985</v>
      </c>
      <c r="AL126" s="946"/>
      <c r="AM126" s="946"/>
      <c r="AN126" s="946"/>
      <c r="AO126" s="947"/>
      <c r="AP126" s="949">
        <v>0.1</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457</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6"/>
      <c r="B127" s="938"/>
      <c r="C127" s="960" t="s">
        <v>458</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9" t="s">
        <v>459</v>
      </c>
      <c r="AY127" s="1020"/>
      <c r="AZ127" s="1020"/>
      <c r="BA127" s="1020"/>
      <c r="BB127" s="1020"/>
      <c r="BC127" s="1020"/>
      <c r="BD127" s="1020"/>
      <c r="BE127" s="1021"/>
      <c r="BF127" s="1022" t="s">
        <v>460</v>
      </c>
      <c r="BG127" s="1020"/>
      <c r="BH127" s="1020"/>
      <c r="BI127" s="1020"/>
      <c r="BJ127" s="1020"/>
      <c r="BK127" s="1020"/>
      <c r="BL127" s="1021"/>
      <c r="BM127" s="1022" t="s">
        <v>461</v>
      </c>
      <c r="BN127" s="1020"/>
      <c r="BO127" s="1020"/>
      <c r="BP127" s="1020"/>
      <c r="BQ127" s="1020"/>
      <c r="BR127" s="1020"/>
      <c r="BS127" s="1021"/>
      <c r="BT127" s="1022" t="s">
        <v>462</v>
      </c>
      <c r="BU127" s="1020"/>
      <c r="BV127" s="1020"/>
      <c r="BW127" s="1020"/>
      <c r="BX127" s="1020"/>
      <c r="BY127" s="1020"/>
      <c r="BZ127" s="1043"/>
      <c r="CA127" s="214"/>
      <c r="CB127" s="214"/>
      <c r="CC127" s="214"/>
      <c r="CD127" s="237"/>
      <c r="CE127" s="237"/>
      <c r="CF127" s="237"/>
      <c r="CG127" s="214"/>
      <c r="CH127" s="214"/>
      <c r="CI127" s="214"/>
      <c r="CJ127" s="236"/>
      <c r="CK127" s="1010"/>
      <c r="CL127" s="997"/>
      <c r="CM127" s="997"/>
      <c r="CN127" s="997"/>
      <c r="CO127" s="998"/>
      <c r="CP127" s="909" t="s">
        <v>463</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9" t="s">
        <v>464</v>
      </c>
      <c r="B128" s="1030"/>
      <c r="C128" s="1030"/>
      <c r="D128" s="1030"/>
      <c r="E128" s="1030"/>
      <c r="F128" s="1030"/>
      <c r="G128" s="1030"/>
      <c r="H128" s="1030"/>
      <c r="I128" s="1030"/>
      <c r="J128" s="1030"/>
      <c r="K128" s="1030"/>
      <c r="L128" s="1030"/>
      <c r="M128" s="1030"/>
      <c r="N128" s="1030"/>
      <c r="O128" s="1030"/>
      <c r="P128" s="1030"/>
      <c r="Q128" s="1030"/>
      <c r="R128" s="1030"/>
      <c r="S128" s="1030"/>
      <c r="T128" s="1030"/>
      <c r="U128" s="1030"/>
      <c r="V128" s="1030"/>
      <c r="W128" s="1031" t="s">
        <v>465</v>
      </c>
      <c r="X128" s="1031"/>
      <c r="Y128" s="1031"/>
      <c r="Z128" s="1032"/>
      <c r="AA128" s="1033">
        <v>7295</v>
      </c>
      <c r="AB128" s="1034"/>
      <c r="AC128" s="1034"/>
      <c r="AD128" s="1034"/>
      <c r="AE128" s="1035"/>
      <c r="AF128" s="1036">
        <v>7376</v>
      </c>
      <c r="AG128" s="1034"/>
      <c r="AH128" s="1034"/>
      <c r="AI128" s="1034"/>
      <c r="AJ128" s="1035"/>
      <c r="AK128" s="1036">
        <v>2821</v>
      </c>
      <c r="AL128" s="1034"/>
      <c r="AM128" s="1034"/>
      <c r="AN128" s="1034"/>
      <c r="AO128" s="1035"/>
      <c r="AP128" s="1037"/>
      <c r="AQ128" s="1038"/>
      <c r="AR128" s="1038"/>
      <c r="AS128" s="1038"/>
      <c r="AT128" s="1039"/>
      <c r="AU128" s="214"/>
      <c r="AV128" s="214"/>
      <c r="AW128" s="214"/>
      <c r="AX128" s="883" t="s">
        <v>466</v>
      </c>
      <c r="AY128" s="884"/>
      <c r="AZ128" s="884"/>
      <c r="BA128" s="884"/>
      <c r="BB128" s="884"/>
      <c r="BC128" s="884"/>
      <c r="BD128" s="884"/>
      <c r="BE128" s="885"/>
      <c r="BF128" s="1040" t="s">
        <v>122</v>
      </c>
      <c r="BG128" s="1041"/>
      <c r="BH128" s="1041"/>
      <c r="BI128" s="1041"/>
      <c r="BJ128" s="1041"/>
      <c r="BK128" s="1041"/>
      <c r="BL128" s="1042"/>
      <c r="BM128" s="1040">
        <v>15</v>
      </c>
      <c r="BN128" s="1041"/>
      <c r="BO128" s="1041"/>
      <c r="BP128" s="1041"/>
      <c r="BQ128" s="1041"/>
      <c r="BR128" s="1041"/>
      <c r="BS128" s="1042"/>
      <c r="BT128" s="1040">
        <v>20</v>
      </c>
      <c r="BU128" s="1041"/>
      <c r="BV128" s="1041"/>
      <c r="BW128" s="1041"/>
      <c r="BX128" s="1041"/>
      <c r="BY128" s="1041"/>
      <c r="BZ128" s="1063"/>
      <c r="CA128" s="237"/>
      <c r="CB128" s="237"/>
      <c r="CC128" s="237"/>
      <c r="CD128" s="237"/>
      <c r="CE128" s="237"/>
      <c r="CF128" s="237"/>
      <c r="CG128" s="214"/>
      <c r="CH128" s="214"/>
      <c r="CI128" s="214"/>
      <c r="CJ128" s="236"/>
      <c r="CK128" s="1011"/>
      <c r="CL128" s="1012"/>
      <c r="CM128" s="1012"/>
      <c r="CN128" s="1012"/>
      <c r="CO128" s="1013"/>
      <c r="CP128" s="1023" t="s">
        <v>467</v>
      </c>
      <c r="CQ128" s="713"/>
      <c r="CR128" s="713"/>
      <c r="CS128" s="713"/>
      <c r="CT128" s="713"/>
      <c r="CU128" s="713"/>
      <c r="CV128" s="713"/>
      <c r="CW128" s="713"/>
      <c r="CX128" s="713"/>
      <c r="CY128" s="713"/>
      <c r="CZ128" s="713"/>
      <c r="DA128" s="713"/>
      <c r="DB128" s="713"/>
      <c r="DC128" s="713"/>
      <c r="DD128" s="713"/>
      <c r="DE128" s="713"/>
      <c r="DF128" s="1024"/>
      <c r="DG128" s="1025" t="s">
        <v>122</v>
      </c>
      <c r="DH128" s="1026"/>
      <c r="DI128" s="1026"/>
      <c r="DJ128" s="1026"/>
      <c r="DK128" s="1026"/>
      <c r="DL128" s="1026" t="s">
        <v>122</v>
      </c>
      <c r="DM128" s="1026"/>
      <c r="DN128" s="1026"/>
      <c r="DO128" s="1026"/>
      <c r="DP128" s="1026"/>
      <c r="DQ128" s="1026" t="s">
        <v>122</v>
      </c>
      <c r="DR128" s="1026"/>
      <c r="DS128" s="1026"/>
      <c r="DT128" s="1026"/>
      <c r="DU128" s="1026"/>
      <c r="DV128" s="1027" t="s">
        <v>122</v>
      </c>
      <c r="DW128" s="1027"/>
      <c r="DX128" s="1027"/>
      <c r="DY128" s="1027"/>
      <c r="DZ128" s="1028"/>
    </row>
    <row r="129" spans="1:131" s="212" customFormat="1" ht="26.25" customHeight="1" x14ac:dyDescent="0.2">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468</v>
      </c>
      <c r="X129" s="1058"/>
      <c r="Y129" s="1058"/>
      <c r="Z129" s="1059"/>
      <c r="AA129" s="945">
        <v>4219221</v>
      </c>
      <c r="AB129" s="946"/>
      <c r="AC129" s="946"/>
      <c r="AD129" s="946"/>
      <c r="AE129" s="947"/>
      <c r="AF129" s="948">
        <v>4316823</v>
      </c>
      <c r="AG129" s="946"/>
      <c r="AH129" s="946"/>
      <c r="AI129" s="946"/>
      <c r="AJ129" s="947"/>
      <c r="AK129" s="948">
        <v>4407077</v>
      </c>
      <c r="AL129" s="946"/>
      <c r="AM129" s="946"/>
      <c r="AN129" s="946"/>
      <c r="AO129" s="947"/>
      <c r="AP129" s="1060"/>
      <c r="AQ129" s="1061"/>
      <c r="AR129" s="1061"/>
      <c r="AS129" s="1061"/>
      <c r="AT129" s="1062"/>
      <c r="AU129" s="215"/>
      <c r="AV129" s="215"/>
      <c r="AW129" s="215"/>
      <c r="AX129" s="1052" t="s">
        <v>469</v>
      </c>
      <c r="AY129" s="910"/>
      <c r="AZ129" s="910"/>
      <c r="BA129" s="910"/>
      <c r="BB129" s="910"/>
      <c r="BC129" s="910"/>
      <c r="BD129" s="910"/>
      <c r="BE129" s="911"/>
      <c r="BF129" s="1053" t="s">
        <v>122</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470</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471</v>
      </c>
      <c r="X130" s="1058"/>
      <c r="Y130" s="1058"/>
      <c r="Z130" s="1059"/>
      <c r="AA130" s="945">
        <v>620984</v>
      </c>
      <c r="AB130" s="946"/>
      <c r="AC130" s="946"/>
      <c r="AD130" s="946"/>
      <c r="AE130" s="947"/>
      <c r="AF130" s="948">
        <v>626922</v>
      </c>
      <c r="AG130" s="946"/>
      <c r="AH130" s="946"/>
      <c r="AI130" s="946"/>
      <c r="AJ130" s="947"/>
      <c r="AK130" s="948">
        <v>626871</v>
      </c>
      <c r="AL130" s="946"/>
      <c r="AM130" s="946"/>
      <c r="AN130" s="946"/>
      <c r="AO130" s="947"/>
      <c r="AP130" s="1060"/>
      <c r="AQ130" s="1061"/>
      <c r="AR130" s="1061"/>
      <c r="AS130" s="1061"/>
      <c r="AT130" s="1062"/>
      <c r="AU130" s="215"/>
      <c r="AV130" s="215"/>
      <c r="AW130" s="215"/>
      <c r="AX130" s="1052" t="s">
        <v>472</v>
      </c>
      <c r="AY130" s="910"/>
      <c r="AZ130" s="910"/>
      <c r="BA130" s="910"/>
      <c r="BB130" s="910"/>
      <c r="BC130" s="910"/>
      <c r="BD130" s="910"/>
      <c r="BE130" s="911"/>
      <c r="BF130" s="1088">
        <v>5.3</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473</v>
      </c>
      <c r="X131" s="1095"/>
      <c r="Y131" s="1095"/>
      <c r="Z131" s="1096"/>
      <c r="AA131" s="991">
        <v>3598237</v>
      </c>
      <c r="AB131" s="973"/>
      <c r="AC131" s="973"/>
      <c r="AD131" s="973"/>
      <c r="AE131" s="974"/>
      <c r="AF131" s="972">
        <v>3689901</v>
      </c>
      <c r="AG131" s="973"/>
      <c r="AH131" s="973"/>
      <c r="AI131" s="973"/>
      <c r="AJ131" s="974"/>
      <c r="AK131" s="972">
        <v>3780206</v>
      </c>
      <c r="AL131" s="973"/>
      <c r="AM131" s="973"/>
      <c r="AN131" s="973"/>
      <c r="AO131" s="974"/>
      <c r="AP131" s="1097"/>
      <c r="AQ131" s="1098"/>
      <c r="AR131" s="1098"/>
      <c r="AS131" s="1098"/>
      <c r="AT131" s="1099"/>
      <c r="AU131" s="215"/>
      <c r="AV131" s="215"/>
      <c r="AW131" s="215"/>
      <c r="AX131" s="1070" t="s">
        <v>474</v>
      </c>
      <c r="AY131" s="713"/>
      <c r="AZ131" s="713"/>
      <c r="BA131" s="713"/>
      <c r="BB131" s="713"/>
      <c r="BC131" s="713"/>
      <c r="BD131" s="713"/>
      <c r="BE131" s="1024"/>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475</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476</v>
      </c>
      <c r="W132" s="1081"/>
      <c r="X132" s="1081"/>
      <c r="Y132" s="1081"/>
      <c r="Z132" s="1082"/>
      <c r="AA132" s="1083">
        <v>7.2966010849999998</v>
      </c>
      <c r="AB132" s="1084"/>
      <c r="AC132" s="1084"/>
      <c r="AD132" s="1084"/>
      <c r="AE132" s="1085"/>
      <c r="AF132" s="1086">
        <v>4.8575015969999997</v>
      </c>
      <c r="AG132" s="1084"/>
      <c r="AH132" s="1084"/>
      <c r="AI132" s="1084"/>
      <c r="AJ132" s="1085"/>
      <c r="AK132" s="1086">
        <v>3.7645567459999998</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477</v>
      </c>
      <c r="W133" s="1064"/>
      <c r="X133" s="1064"/>
      <c r="Y133" s="1064"/>
      <c r="Z133" s="1065"/>
      <c r="AA133" s="1066">
        <v>8.1999999999999993</v>
      </c>
      <c r="AB133" s="1067"/>
      <c r="AC133" s="1067"/>
      <c r="AD133" s="1067"/>
      <c r="AE133" s="1068"/>
      <c r="AF133" s="1066">
        <v>7.5</v>
      </c>
      <c r="AG133" s="1067"/>
      <c r="AH133" s="1067"/>
      <c r="AI133" s="1067"/>
      <c r="AJ133" s="1068"/>
      <c r="AK133" s="1066">
        <v>5.3</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vyw4Vr+q6k+1tGJ7y7FZ5zTpcy2Sx18pSZfOPnYyTIbNiv2ExA0Iq6xYKlOSTeCqtPBZMEc0+oOxAgfs1ZGNbA==" saltValue="HjxTwztHRgPQ3Tjvw/FKX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election activeCell="BG53" sqref="BG52:BG53"/>
    </sheetView>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478</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plot+37UySLU6ELWX/QNq+9+SRKICYGscYfP76Z2yqclOggyr07TgmvSk/4WgFNyvztZpBMz8U1oR6sYoHv9ew==" saltValue="tXON8X/u9Ldw7jeujiVPV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7" zoomScale="60" zoomScaleNormal="6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j9+PK3+7nlnYo1AfJ2L3BlRUev76Pvu8qHZiWwXzGBMOZMZgyvcH4x7JqIYneRjRGMJMm75F+v8F4T2dYS2fTg==" saltValue="jgcyOd+ii9NXuOtYNQD5G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27"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479</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480</v>
      </c>
      <c r="AL6" s="248"/>
      <c r="AM6" s="248"/>
      <c r="AN6" s="248"/>
    </row>
    <row r="7" spans="1:46" ht="13.5" customHeight="1" x14ac:dyDescent="0.2">
      <c r="A7" s="247"/>
      <c r="AK7" s="250"/>
      <c r="AL7" s="251"/>
      <c r="AM7" s="251"/>
      <c r="AN7" s="252"/>
      <c r="AO7" s="1101" t="s">
        <v>481</v>
      </c>
      <c r="AP7" s="253"/>
      <c r="AQ7" s="254" t="s">
        <v>482</v>
      </c>
      <c r="AR7" s="255"/>
    </row>
    <row r="8" spans="1:46" ht="13.2" x14ac:dyDescent="0.2">
      <c r="A8" s="247"/>
      <c r="AK8" s="256"/>
      <c r="AL8" s="257"/>
      <c r="AM8" s="257"/>
      <c r="AN8" s="258"/>
      <c r="AO8" s="1102"/>
      <c r="AP8" s="259" t="s">
        <v>483</v>
      </c>
      <c r="AQ8" s="260" t="s">
        <v>484</v>
      </c>
      <c r="AR8" s="261" t="s">
        <v>485</v>
      </c>
    </row>
    <row r="9" spans="1:46" ht="13.2" x14ac:dyDescent="0.2">
      <c r="A9" s="247"/>
      <c r="AK9" s="1103" t="s">
        <v>486</v>
      </c>
      <c r="AL9" s="1104"/>
      <c r="AM9" s="1104"/>
      <c r="AN9" s="1105"/>
      <c r="AO9" s="262">
        <v>1351288</v>
      </c>
      <c r="AP9" s="262">
        <v>105909</v>
      </c>
      <c r="AQ9" s="263">
        <v>118131</v>
      </c>
      <c r="AR9" s="264">
        <v>-10.3</v>
      </c>
    </row>
    <row r="10" spans="1:46" ht="13.5" customHeight="1" x14ac:dyDescent="0.2">
      <c r="A10" s="247"/>
      <c r="AK10" s="1103" t="s">
        <v>487</v>
      </c>
      <c r="AL10" s="1104"/>
      <c r="AM10" s="1104"/>
      <c r="AN10" s="1105"/>
      <c r="AO10" s="265">
        <v>254055</v>
      </c>
      <c r="AP10" s="265">
        <v>19912</v>
      </c>
      <c r="AQ10" s="266">
        <v>19338</v>
      </c>
      <c r="AR10" s="267">
        <v>3</v>
      </c>
    </row>
    <row r="11" spans="1:46" ht="13.5" customHeight="1" x14ac:dyDescent="0.2">
      <c r="A11" s="247"/>
      <c r="AK11" s="1103" t="s">
        <v>488</v>
      </c>
      <c r="AL11" s="1104"/>
      <c r="AM11" s="1104"/>
      <c r="AN11" s="1105"/>
      <c r="AO11" s="265" t="s">
        <v>489</v>
      </c>
      <c r="AP11" s="265" t="s">
        <v>489</v>
      </c>
      <c r="AQ11" s="266">
        <v>1486</v>
      </c>
      <c r="AR11" s="267" t="s">
        <v>489</v>
      </c>
    </row>
    <row r="12" spans="1:46" ht="13.5" customHeight="1" x14ac:dyDescent="0.2">
      <c r="A12" s="247"/>
      <c r="AK12" s="1103" t="s">
        <v>490</v>
      </c>
      <c r="AL12" s="1104"/>
      <c r="AM12" s="1104"/>
      <c r="AN12" s="1105"/>
      <c r="AO12" s="265" t="s">
        <v>489</v>
      </c>
      <c r="AP12" s="265" t="s">
        <v>489</v>
      </c>
      <c r="AQ12" s="266" t="s">
        <v>489</v>
      </c>
      <c r="AR12" s="267" t="s">
        <v>489</v>
      </c>
    </row>
    <row r="13" spans="1:46" ht="13.5" customHeight="1" x14ac:dyDescent="0.2">
      <c r="A13" s="247"/>
      <c r="AK13" s="1103" t="s">
        <v>491</v>
      </c>
      <c r="AL13" s="1104"/>
      <c r="AM13" s="1104"/>
      <c r="AN13" s="1105"/>
      <c r="AO13" s="265">
        <v>70831</v>
      </c>
      <c r="AP13" s="265">
        <v>5551</v>
      </c>
      <c r="AQ13" s="266">
        <v>4880</v>
      </c>
      <c r="AR13" s="267">
        <v>13.8</v>
      </c>
    </row>
    <row r="14" spans="1:46" ht="13.5" customHeight="1" x14ac:dyDescent="0.2">
      <c r="A14" s="247"/>
      <c r="AK14" s="1103" t="s">
        <v>492</v>
      </c>
      <c r="AL14" s="1104"/>
      <c r="AM14" s="1104"/>
      <c r="AN14" s="1105"/>
      <c r="AO14" s="265">
        <v>6595</v>
      </c>
      <c r="AP14" s="265">
        <v>517</v>
      </c>
      <c r="AQ14" s="266">
        <v>1912</v>
      </c>
      <c r="AR14" s="267">
        <v>-73</v>
      </c>
    </row>
    <row r="15" spans="1:46" ht="13.5" customHeight="1" x14ac:dyDescent="0.2">
      <c r="A15" s="247"/>
      <c r="AK15" s="1106" t="s">
        <v>493</v>
      </c>
      <c r="AL15" s="1107"/>
      <c r="AM15" s="1107"/>
      <c r="AN15" s="1108"/>
      <c r="AO15" s="265">
        <v>-79472</v>
      </c>
      <c r="AP15" s="265">
        <v>-6229</v>
      </c>
      <c r="AQ15" s="266">
        <v>-7094</v>
      </c>
      <c r="AR15" s="267">
        <v>-12.2</v>
      </c>
    </row>
    <row r="16" spans="1:46" ht="13.2" x14ac:dyDescent="0.2">
      <c r="A16" s="247"/>
      <c r="AK16" s="1106" t="s">
        <v>178</v>
      </c>
      <c r="AL16" s="1107"/>
      <c r="AM16" s="1107"/>
      <c r="AN16" s="1108"/>
      <c r="AO16" s="265">
        <v>1603297</v>
      </c>
      <c r="AP16" s="265">
        <v>125660</v>
      </c>
      <c r="AQ16" s="266">
        <v>138653</v>
      </c>
      <c r="AR16" s="267">
        <v>-9.4</v>
      </c>
    </row>
    <row r="17" spans="1:46" ht="13.2" x14ac:dyDescent="0.2">
      <c r="A17" s="247"/>
    </row>
    <row r="18" spans="1:46" ht="13.2" x14ac:dyDescent="0.2">
      <c r="A18" s="247"/>
      <c r="AQ18" s="268"/>
      <c r="AR18" s="268"/>
    </row>
    <row r="19" spans="1:46" ht="13.2" x14ac:dyDescent="0.2">
      <c r="A19" s="247"/>
      <c r="AK19" s="243" t="s">
        <v>494</v>
      </c>
    </row>
    <row r="20" spans="1:46" ht="13.2" x14ac:dyDescent="0.2">
      <c r="A20" s="247"/>
      <c r="AK20" s="269"/>
      <c r="AL20" s="270"/>
      <c r="AM20" s="270"/>
      <c r="AN20" s="271"/>
      <c r="AO20" s="272" t="s">
        <v>495</v>
      </c>
      <c r="AP20" s="273" t="s">
        <v>496</v>
      </c>
      <c r="AQ20" s="274" t="s">
        <v>497</v>
      </c>
      <c r="AR20" s="275"/>
    </row>
    <row r="21" spans="1:46" s="248" customFormat="1" ht="13.2" x14ac:dyDescent="0.2">
      <c r="A21" s="276"/>
      <c r="AK21" s="1109" t="s">
        <v>498</v>
      </c>
      <c r="AL21" s="1110"/>
      <c r="AM21" s="1110"/>
      <c r="AN21" s="1111"/>
      <c r="AO21" s="277">
        <v>10.19</v>
      </c>
      <c r="AP21" s="278">
        <v>11.03</v>
      </c>
      <c r="AQ21" s="279">
        <v>-0.84</v>
      </c>
      <c r="AS21" s="280"/>
      <c r="AT21" s="276"/>
    </row>
    <row r="22" spans="1:46" s="248" customFormat="1" ht="13.2" x14ac:dyDescent="0.2">
      <c r="A22" s="276"/>
      <c r="AK22" s="1109" t="s">
        <v>499</v>
      </c>
      <c r="AL22" s="1110"/>
      <c r="AM22" s="1110"/>
      <c r="AN22" s="1111"/>
      <c r="AO22" s="281">
        <v>99.4</v>
      </c>
      <c r="AP22" s="282">
        <v>96.9</v>
      </c>
      <c r="AQ22" s="283">
        <v>2.5</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500</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501</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502</v>
      </c>
      <c r="AL29" s="248"/>
      <c r="AM29" s="248"/>
      <c r="AN29" s="248"/>
      <c r="AS29" s="290"/>
    </row>
    <row r="30" spans="1:46" ht="13.5" customHeight="1" x14ac:dyDescent="0.2">
      <c r="A30" s="247"/>
      <c r="AK30" s="250"/>
      <c r="AL30" s="251"/>
      <c r="AM30" s="251"/>
      <c r="AN30" s="252"/>
      <c r="AO30" s="1101" t="s">
        <v>481</v>
      </c>
      <c r="AP30" s="253"/>
      <c r="AQ30" s="254" t="s">
        <v>482</v>
      </c>
      <c r="AR30" s="255"/>
    </row>
    <row r="31" spans="1:46" ht="13.2" x14ac:dyDescent="0.2">
      <c r="A31" s="247"/>
      <c r="AK31" s="256"/>
      <c r="AL31" s="257"/>
      <c r="AM31" s="257"/>
      <c r="AN31" s="258"/>
      <c r="AO31" s="1102"/>
      <c r="AP31" s="259" t="s">
        <v>483</v>
      </c>
      <c r="AQ31" s="260" t="s">
        <v>484</v>
      </c>
      <c r="AR31" s="261" t="s">
        <v>485</v>
      </c>
    </row>
    <row r="32" spans="1:46" ht="27" customHeight="1" x14ac:dyDescent="0.2">
      <c r="A32" s="247"/>
      <c r="AK32" s="1117" t="s">
        <v>503</v>
      </c>
      <c r="AL32" s="1118"/>
      <c r="AM32" s="1118"/>
      <c r="AN32" s="1119"/>
      <c r="AO32" s="291">
        <v>637326</v>
      </c>
      <c r="AP32" s="291">
        <v>49951</v>
      </c>
      <c r="AQ32" s="292">
        <v>59716</v>
      </c>
      <c r="AR32" s="293">
        <v>-16.399999999999999</v>
      </c>
    </row>
    <row r="33" spans="1:46" ht="13.5" customHeight="1" x14ac:dyDescent="0.2">
      <c r="A33" s="247"/>
      <c r="AK33" s="1117" t="s">
        <v>504</v>
      </c>
      <c r="AL33" s="1118"/>
      <c r="AM33" s="1118"/>
      <c r="AN33" s="1119"/>
      <c r="AO33" s="291" t="s">
        <v>489</v>
      </c>
      <c r="AP33" s="291" t="s">
        <v>489</v>
      </c>
      <c r="AQ33" s="292" t="s">
        <v>489</v>
      </c>
      <c r="AR33" s="293" t="s">
        <v>489</v>
      </c>
    </row>
    <row r="34" spans="1:46" ht="27" customHeight="1" x14ac:dyDescent="0.2">
      <c r="A34" s="247"/>
      <c r="AK34" s="1117" t="s">
        <v>505</v>
      </c>
      <c r="AL34" s="1118"/>
      <c r="AM34" s="1118"/>
      <c r="AN34" s="1119"/>
      <c r="AO34" s="291" t="s">
        <v>489</v>
      </c>
      <c r="AP34" s="291" t="s">
        <v>489</v>
      </c>
      <c r="AQ34" s="292" t="s">
        <v>489</v>
      </c>
      <c r="AR34" s="293" t="s">
        <v>489</v>
      </c>
    </row>
    <row r="35" spans="1:46" ht="27" customHeight="1" x14ac:dyDescent="0.2">
      <c r="A35" s="247"/>
      <c r="AK35" s="1117" t="s">
        <v>506</v>
      </c>
      <c r="AL35" s="1118"/>
      <c r="AM35" s="1118"/>
      <c r="AN35" s="1119"/>
      <c r="AO35" s="291">
        <v>79222</v>
      </c>
      <c r="AP35" s="291">
        <v>6209</v>
      </c>
      <c r="AQ35" s="292">
        <v>21226</v>
      </c>
      <c r="AR35" s="293">
        <v>-70.7</v>
      </c>
    </row>
    <row r="36" spans="1:46" ht="27" customHeight="1" x14ac:dyDescent="0.2">
      <c r="A36" s="247"/>
      <c r="AK36" s="1117" t="s">
        <v>507</v>
      </c>
      <c r="AL36" s="1118"/>
      <c r="AM36" s="1118"/>
      <c r="AN36" s="1119"/>
      <c r="AO36" s="291">
        <v>50467</v>
      </c>
      <c r="AP36" s="291">
        <v>3955</v>
      </c>
      <c r="AQ36" s="292">
        <v>5622</v>
      </c>
      <c r="AR36" s="293">
        <v>-29.7</v>
      </c>
    </row>
    <row r="37" spans="1:46" ht="13.5" customHeight="1" x14ac:dyDescent="0.2">
      <c r="A37" s="247"/>
      <c r="AK37" s="1117" t="s">
        <v>508</v>
      </c>
      <c r="AL37" s="1118"/>
      <c r="AM37" s="1118"/>
      <c r="AN37" s="1119"/>
      <c r="AO37" s="291">
        <v>4985</v>
      </c>
      <c r="AP37" s="291">
        <v>391</v>
      </c>
      <c r="AQ37" s="292">
        <v>447</v>
      </c>
      <c r="AR37" s="293">
        <v>-12.5</v>
      </c>
    </row>
    <row r="38" spans="1:46" ht="27" customHeight="1" x14ac:dyDescent="0.2">
      <c r="A38" s="247"/>
      <c r="AK38" s="1120" t="s">
        <v>509</v>
      </c>
      <c r="AL38" s="1121"/>
      <c r="AM38" s="1121"/>
      <c r="AN38" s="1122"/>
      <c r="AO38" s="294" t="s">
        <v>489</v>
      </c>
      <c r="AP38" s="294" t="s">
        <v>489</v>
      </c>
      <c r="AQ38" s="295">
        <v>23</v>
      </c>
      <c r="AR38" s="283" t="s">
        <v>489</v>
      </c>
      <c r="AS38" s="290"/>
    </row>
    <row r="39" spans="1:46" ht="13.2" x14ac:dyDescent="0.2">
      <c r="A39" s="247"/>
      <c r="AK39" s="1120" t="s">
        <v>510</v>
      </c>
      <c r="AL39" s="1121"/>
      <c r="AM39" s="1121"/>
      <c r="AN39" s="1122"/>
      <c r="AO39" s="291">
        <v>-2821</v>
      </c>
      <c r="AP39" s="291">
        <v>-221</v>
      </c>
      <c r="AQ39" s="292">
        <v>-1646</v>
      </c>
      <c r="AR39" s="293">
        <v>-86.6</v>
      </c>
      <c r="AS39" s="290"/>
    </row>
    <row r="40" spans="1:46" ht="27" customHeight="1" x14ac:dyDescent="0.2">
      <c r="A40" s="247"/>
      <c r="AK40" s="1117" t="s">
        <v>511</v>
      </c>
      <c r="AL40" s="1118"/>
      <c r="AM40" s="1118"/>
      <c r="AN40" s="1119"/>
      <c r="AO40" s="291">
        <v>-626871</v>
      </c>
      <c r="AP40" s="291">
        <v>-49132</v>
      </c>
      <c r="AQ40" s="292">
        <v>-57881</v>
      </c>
      <c r="AR40" s="293">
        <v>-15.1</v>
      </c>
      <c r="AS40" s="290"/>
    </row>
    <row r="41" spans="1:46" ht="13.2" x14ac:dyDescent="0.2">
      <c r="A41" s="247"/>
      <c r="AK41" s="1123" t="s">
        <v>288</v>
      </c>
      <c r="AL41" s="1124"/>
      <c r="AM41" s="1124"/>
      <c r="AN41" s="1125"/>
      <c r="AO41" s="291">
        <v>142308</v>
      </c>
      <c r="AP41" s="291">
        <v>11154</v>
      </c>
      <c r="AQ41" s="292">
        <v>27507</v>
      </c>
      <c r="AR41" s="293">
        <v>-59.5</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512</v>
      </c>
    </row>
    <row r="48" spans="1:46" ht="13.2" x14ac:dyDescent="0.2">
      <c r="A48" s="247"/>
      <c r="AK48" s="301" t="s">
        <v>513</v>
      </c>
      <c r="AL48" s="301"/>
      <c r="AM48" s="301"/>
      <c r="AN48" s="301"/>
      <c r="AO48" s="301"/>
      <c r="AP48" s="301"/>
      <c r="AQ48" s="302"/>
      <c r="AR48" s="301"/>
    </row>
    <row r="49" spans="1:44" ht="13.5" customHeight="1" x14ac:dyDescent="0.2">
      <c r="A49" s="247"/>
      <c r="AK49" s="303"/>
      <c r="AL49" s="304"/>
      <c r="AM49" s="1112" t="s">
        <v>481</v>
      </c>
      <c r="AN49" s="1114" t="s">
        <v>514</v>
      </c>
      <c r="AO49" s="1115"/>
      <c r="AP49" s="1115"/>
      <c r="AQ49" s="1115"/>
      <c r="AR49" s="1116"/>
    </row>
    <row r="50" spans="1:44" ht="13.2" x14ac:dyDescent="0.2">
      <c r="A50" s="247"/>
      <c r="AK50" s="305"/>
      <c r="AL50" s="306"/>
      <c r="AM50" s="1113"/>
      <c r="AN50" s="307" t="s">
        <v>515</v>
      </c>
      <c r="AO50" s="308" t="s">
        <v>516</v>
      </c>
      <c r="AP50" s="309" t="s">
        <v>517</v>
      </c>
      <c r="AQ50" s="310" t="s">
        <v>518</v>
      </c>
      <c r="AR50" s="311" t="s">
        <v>519</v>
      </c>
    </row>
    <row r="51" spans="1:44" ht="13.2" x14ac:dyDescent="0.2">
      <c r="A51" s="247"/>
      <c r="AK51" s="303" t="s">
        <v>520</v>
      </c>
      <c r="AL51" s="304"/>
      <c r="AM51" s="312">
        <v>1417174</v>
      </c>
      <c r="AN51" s="313">
        <v>106036</v>
      </c>
      <c r="AO51" s="314">
        <v>86.4</v>
      </c>
      <c r="AP51" s="315">
        <v>94796</v>
      </c>
      <c r="AQ51" s="316">
        <v>1.4</v>
      </c>
      <c r="AR51" s="317">
        <v>85</v>
      </c>
    </row>
    <row r="52" spans="1:44" ht="13.2" x14ac:dyDescent="0.2">
      <c r="A52" s="247"/>
      <c r="AK52" s="318"/>
      <c r="AL52" s="319" t="s">
        <v>521</v>
      </c>
      <c r="AM52" s="320">
        <v>1166642</v>
      </c>
      <c r="AN52" s="321">
        <v>87291</v>
      </c>
      <c r="AO52" s="322">
        <v>107.1</v>
      </c>
      <c r="AP52" s="323">
        <v>55781</v>
      </c>
      <c r="AQ52" s="324">
        <v>4.5999999999999996</v>
      </c>
      <c r="AR52" s="325">
        <v>102.5</v>
      </c>
    </row>
    <row r="53" spans="1:44" ht="13.2" x14ac:dyDescent="0.2">
      <c r="A53" s="247"/>
      <c r="AK53" s="303" t="s">
        <v>522</v>
      </c>
      <c r="AL53" s="304"/>
      <c r="AM53" s="312">
        <v>1378245</v>
      </c>
      <c r="AN53" s="313">
        <v>104627</v>
      </c>
      <c r="AO53" s="314">
        <v>-1.3</v>
      </c>
      <c r="AP53" s="315">
        <v>85942</v>
      </c>
      <c r="AQ53" s="316">
        <v>-9.3000000000000007</v>
      </c>
      <c r="AR53" s="317">
        <v>8</v>
      </c>
    </row>
    <row r="54" spans="1:44" ht="13.2" x14ac:dyDescent="0.2">
      <c r="A54" s="247"/>
      <c r="AK54" s="318"/>
      <c r="AL54" s="319" t="s">
        <v>521</v>
      </c>
      <c r="AM54" s="320">
        <v>1214385</v>
      </c>
      <c r="AN54" s="321">
        <v>92187</v>
      </c>
      <c r="AO54" s="322">
        <v>5.6</v>
      </c>
      <c r="AP54" s="323">
        <v>48630</v>
      </c>
      <c r="AQ54" s="324">
        <v>-12.8</v>
      </c>
      <c r="AR54" s="325">
        <v>18.399999999999999</v>
      </c>
    </row>
    <row r="55" spans="1:44" ht="13.2" x14ac:dyDescent="0.2">
      <c r="A55" s="247"/>
      <c r="AK55" s="303" t="s">
        <v>523</v>
      </c>
      <c r="AL55" s="304"/>
      <c r="AM55" s="312">
        <v>965853</v>
      </c>
      <c r="AN55" s="313">
        <v>73606</v>
      </c>
      <c r="AO55" s="314">
        <v>-29.6</v>
      </c>
      <c r="AP55" s="315">
        <v>95007</v>
      </c>
      <c r="AQ55" s="316">
        <v>10.5</v>
      </c>
      <c r="AR55" s="317">
        <v>-40.1</v>
      </c>
    </row>
    <row r="56" spans="1:44" ht="13.2" x14ac:dyDescent="0.2">
      <c r="A56" s="247"/>
      <c r="AK56" s="318"/>
      <c r="AL56" s="319" t="s">
        <v>521</v>
      </c>
      <c r="AM56" s="320">
        <v>801219</v>
      </c>
      <c r="AN56" s="321">
        <v>61059</v>
      </c>
      <c r="AO56" s="322">
        <v>-33.799999999999997</v>
      </c>
      <c r="AP56" s="323">
        <v>48509</v>
      </c>
      <c r="AQ56" s="324">
        <v>-0.2</v>
      </c>
      <c r="AR56" s="325">
        <v>-33.6</v>
      </c>
    </row>
    <row r="57" spans="1:44" ht="13.2" x14ac:dyDescent="0.2">
      <c r="A57" s="247"/>
      <c r="AK57" s="303" t="s">
        <v>524</v>
      </c>
      <c r="AL57" s="304"/>
      <c r="AM57" s="312">
        <v>590405</v>
      </c>
      <c r="AN57" s="313">
        <v>45810</v>
      </c>
      <c r="AO57" s="314">
        <v>-37.799999999999997</v>
      </c>
      <c r="AP57" s="315">
        <v>98176</v>
      </c>
      <c r="AQ57" s="316">
        <v>3.3</v>
      </c>
      <c r="AR57" s="317">
        <v>-41.1</v>
      </c>
    </row>
    <row r="58" spans="1:44" ht="13.2" x14ac:dyDescent="0.2">
      <c r="A58" s="247"/>
      <c r="AK58" s="318"/>
      <c r="AL58" s="319" t="s">
        <v>521</v>
      </c>
      <c r="AM58" s="320">
        <v>384897</v>
      </c>
      <c r="AN58" s="321">
        <v>29865</v>
      </c>
      <c r="AO58" s="322">
        <v>-51.1</v>
      </c>
      <c r="AP58" s="323">
        <v>58489</v>
      </c>
      <c r="AQ58" s="324">
        <v>20.6</v>
      </c>
      <c r="AR58" s="325">
        <v>-71.7</v>
      </c>
    </row>
    <row r="59" spans="1:44" ht="13.2" x14ac:dyDescent="0.2">
      <c r="A59" s="247"/>
      <c r="AK59" s="303" t="s">
        <v>525</v>
      </c>
      <c r="AL59" s="304"/>
      <c r="AM59" s="312">
        <v>584074</v>
      </c>
      <c r="AN59" s="313">
        <v>45777</v>
      </c>
      <c r="AO59" s="314">
        <v>-0.1</v>
      </c>
      <c r="AP59" s="315">
        <v>119283</v>
      </c>
      <c r="AQ59" s="316">
        <v>21.5</v>
      </c>
      <c r="AR59" s="317">
        <v>-21.6</v>
      </c>
    </row>
    <row r="60" spans="1:44" ht="13.2" x14ac:dyDescent="0.2">
      <c r="A60" s="247"/>
      <c r="AK60" s="318"/>
      <c r="AL60" s="319" t="s">
        <v>521</v>
      </c>
      <c r="AM60" s="320">
        <v>497432</v>
      </c>
      <c r="AN60" s="321">
        <v>38987</v>
      </c>
      <c r="AO60" s="322">
        <v>30.5</v>
      </c>
      <c r="AP60" s="323">
        <v>64747</v>
      </c>
      <c r="AQ60" s="324">
        <v>10.7</v>
      </c>
      <c r="AR60" s="325">
        <v>19.8</v>
      </c>
    </row>
    <row r="61" spans="1:44" ht="13.2" x14ac:dyDescent="0.2">
      <c r="A61" s="247"/>
      <c r="AK61" s="303" t="s">
        <v>526</v>
      </c>
      <c r="AL61" s="326"/>
      <c r="AM61" s="312">
        <v>987150</v>
      </c>
      <c r="AN61" s="313">
        <v>75171</v>
      </c>
      <c r="AO61" s="314">
        <v>3.5</v>
      </c>
      <c r="AP61" s="315">
        <v>98641</v>
      </c>
      <c r="AQ61" s="327">
        <v>5.5</v>
      </c>
      <c r="AR61" s="317">
        <v>-2</v>
      </c>
    </row>
    <row r="62" spans="1:44" ht="13.2" x14ac:dyDescent="0.2">
      <c r="A62" s="247"/>
      <c r="AK62" s="318"/>
      <c r="AL62" s="319" t="s">
        <v>521</v>
      </c>
      <c r="AM62" s="320">
        <v>812915</v>
      </c>
      <c r="AN62" s="321">
        <v>61878</v>
      </c>
      <c r="AO62" s="322">
        <v>11.7</v>
      </c>
      <c r="AP62" s="323">
        <v>55231</v>
      </c>
      <c r="AQ62" s="324">
        <v>4.5999999999999996</v>
      </c>
      <c r="AR62" s="325">
        <v>7.1</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dhNXmEIUPno+3it4YaoPi3PerrRSFlKyA5BktSvW5V4eHssFgtGhhSApZfT9xtv0I9DmCf374BuljCD9DD2K7Q==" saltValue="Mgh1KaKEBPLAQ62zOK9Td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abSelected="1" topLeftCell="A60" zoomScale="70" zoomScaleNormal="70" zoomScaleSheetLayoutView="55" workbookViewId="0">
      <selection activeCell="BJ103" sqref="BJ103"/>
    </sheetView>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478</v>
      </c>
    </row>
    <row r="121" spans="125:125" ht="13.5" hidden="1" customHeight="1" x14ac:dyDescent="0.2">
      <c r="DU121" s="241"/>
    </row>
  </sheetData>
  <sheetProtection algorithmName="SHA-512" hashValue="g+EFLwZSL3+jN9aEeTq1/OHIuCyZyHHOAQrcbF4XYoE3pYQTGLtmFaIjYYoSo8F1BCAdejVjIP80SLhSXa+Fdg==" saltValue="I9ruyUXIJ5SetKll/TkcM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4" zoomScale="70" zoomScaleNormal="70" zoomScaleSheetLayoutView="55" workbookViewId="0">
      <selection activeCell="AD95" sqref="AD95:AE95"/>
    </sheetView>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478</v>
      </c>
    </row>
  </sheetData>
  <sheetProtection algorithmName="SHA-512" hashValue="rsv0TdqUy6l7f29wzwNxRFY5jQ+HMmMvsyrW7ggE74Opxn+6KQ99YlLV0j4xXWh/bv0P+atp+wsyIRibbKjM4A==" saltValue="+64u5Gj2OpU5y+85nfn9V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7" zoomScale="60" zoomScaleNormal="6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2">
      <c r="B47" s="10"/>
      <c r="C47" s="1126" t="s">
        <v>3</v>
      </c>
      <c r="D47" s="1126"/>
      <c r="E47" s="1127"/>
      <c r="F47" s="11">
        <v>31.91</v>
      </c>
      <c r="G47" s="12">
        <v>30.17</v>
      </c>
      <c r="H47" s="12">
        <v>32.81</v>
      </c>
      <c r="I47" s="12">
        <v>32.11</v>
      </c>
      <c r="J47" s="13">
        <v>31.5</v>
      </c>
    </row>
    <row r="48" spans="2:10" ht="57.75" customHeight="1" x14ac:dyDescent="0.2">
      <c r="B48" s="14"/>
      <c r="C48" s="1128" t="s">
        <v>4</v>
      </c>
      <c r="D48" s="1128"/>
      <c r="E48" s="1129"/>
      <c r="F48" s="15">
        <v>5.52</v>
      </c>
      <c r="G48" s="16">
        <v>9.83</v>
      </c>
      <c r="H48" s="16">
        <v>9.7100000000000009</v>
      </c>
      <c r="I48" s="16">
        <v>6.57</v>
      </c>
      <c r="J48" s="17">
        <v>8.26</v>
      </c>
    </row>
    <row r="49" spans="2:10" ht="57.75" customHeight="1" thickBot="1" x14ac:dyDescent="0.25">
      <c r="B49" s="18"/>
      <c r="C49" s="1130" t="s">
        <v>5</v>
      </c>
      <c r="D49" s="1130"/>
      <c r="E49" s="1131"/>
      <c r="F49" s="19">
        <v>2.4700000000000002</v>
      </c>
      <c r="G49" s="20">
        <v>4.66</v>
      </c>
      <c r="H49" s="20">
        <v>0.02</v>
      </c>
      <c r="I49" s="20" t="s">
        <v>533</v>
      </c>
      <c r="J49" s="21">
        <v>1.86</v>
      </c>
    </row>
    <row r="50" spans="2:10" ht="13.2" x14ac:dyDescent="0.2"/>
  </sheetData>
  <sheetProtection algorithmName="SHA-512" hashValue="EX76ujAJO+v0Phzl5T2gqmIeiEYG5BxT4hFw2W860pcqWkoLCb++57s2HD4N5OnVxu42oD17Qr/jLn8dYvpONA==" saltValue="+zVhkGHyRW0jbDOau/LH0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柴崎　真希郎</cp:lastModifiedBy>
  <cp:lastPrinted>2026-03-17T08:44:29Z</cp:lastPrinted>
  <dcterms:created xsi:type="dcterms:W3CDTF">2026-02-23T05:35:20Z</dcterms:created>
  <dcterms:modified xsi:type="dcterms:W3CDTF">2026-03-18T23:41:37Z</dcterms:modified>
  <cp:category/>
</cp:coreProperties>
</file>